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7\GMINA RYBCZEWICE\zapytanie 2022-2025\powtórka I cz i III cz\Nowy folder\"/>
    </mc:Choice>
  </mc:AlternateContent>
  <xr:revisionPtr revIDLastSave="0" documentId="13_ncr:1_{A90867C6-C9BC-4D62-82E1-C081A24681D7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budynki" sheetId="1" r:id="rId1"/>
    <sheet name="środki trwałe" sheetId="7" r:id="rId2"/>
    <sheet name="elektronika" sheetId="2" r:id="rId3"/>
    <sheet name="szkodowość" sheetId="9" r:id="rId4"/>
  </sheets>
  <definedNames>
    <definedName name="_xlnm.Print_Area" localSheetId="0">budynki!$A$1:$K$42</definedName>
    <definedName name="_xlnm.Print_Area" localSheetId="2">elektronika!$A$1:$D$172</definedName>
    <definedName name="_xlnm.Print_Area" localSheetId="1">'środki trwałe'!$A$1:$E$9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" l="1"/>
  <c r="F32" i="1"/>
  <c r="D172" i="2"/>
  <c r="D153" i="2"/>
  <c r="D141" i="2"/>
  <c r="D83" i="2"/>
  <c r="D52" i="2"/>
  <c r="D44" i="2"/>
  <c r="D33" i="2"/>
  <c r="E9" i="7"/>
  <c r="D9" i="7"/>
  <c r="F42" i="1"/>
  <c r="F40" i="1"/>
  <c r="F7" i="1"/>
  <c r="F6" i="1"/>
  <c r="E8" i="7"/>
  <c r="D8" i="7"/>
  <c r="D144" i="2" l="1"/>
  <c r="E32" i="1" l="1"/>
</calcChain>
</file>

<file path=xl/sharedStrings.xml><?xml version="1.0" encoding="utf-8"?>
<sst xmlns="http://schemas.openxmlformats.org/spreadsheetml/2006/main" count="301" uniqueCount="170">
  <si>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</si>
  <si>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</si>
  <si>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</si>
  <si>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</si>
  <si>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</si>
  <si>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</si>
  <si>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</si>
  <si>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</si>
  <si>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</si>
  <si>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</si>
  <si>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</si>
  <si>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</si>
  <si>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</si>
  <si>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</si>
  <si>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</si>
  <si>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</si>
  <si>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</si>
  <si>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</si>
  <si>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</si>
  <si>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</si>
  <si>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Wykaz budynków i budowli</t>
  </si>
  <si>
    <t>Aktualny przegląd</t>
  </si>
  <si>
    <t>Wykaz wartości środków trwałych, maszyn, urządzeń i wyposażenia</t>
  </si>
  <si>
    <t>Wartość 
z aktualnych polis</t>
  </si>
  <si>
    <t>Urząd Gminy</t>
  </si>
  <si>
    <t>1. Urząd Gminy</t>
  </si>
  <si>
    <t>Budynek byłe szkoły ZSO - Pałac</t>
  </si>
  <si>
    <t>Budynek byłej szkoły w Izdebnie</t>
  </si>
  <si>
    <t>Budynek byłej szkoły w Pilaszkowicach</t>
  </si>
  <si>
    <t>Dom Nauczyciela</t>
  </si>
  <si>
    <t>Remiza OSP Podizdebno</t>
  </si>
  <si>
    <t>Remiza OSP Bazar</t>
  </si>
  <si>
    <t>Remiza OSP Izdebno</t>
  </si>
  <si>
    <t>Remiza OSO Stryjno</t>
  </si>
  <si>
    <t>Remiza OSP Wygnanowice</t>
  </si>
  <si>
    <t>Rybczewice Drugie 119</t>
  </si>
  <si>
    <t>Rybczewice Drugie 83</t>
  </si>
  <si>
    <t>Rybczewice Drugie 121</t>
  </si>
  <si>
    <t>Izdebno</t>
  </si>
  <si>
    <t>Pilaszkowice Drugie</t>
  </si>
  <si>
    <t>Stryjno-Kolonia</t>
  </si>
  <si>
    <t>Częstoborowice</t>
  </si>
  <si>
    <t>Bazar</t>
  </si>
  <si>
    <t>Wygnanowice</t>
  </si>
  <si>
    <t>murowana , dach - eternit</t>
  </si>
  <si>
    <t xml:space="preserve">murowana </t>
  </si>
  <si>
    <t>murowana</t>
  </si>
  <si>
    <t>murowana, dach - blacha</t>
  </si>
  <si>
    <t>TAK</t>
  </si>
  <si>
    <t>Budynek po byłej Agronomówce</t>
  </si>
  <si>
    <t>Budynek byłej szkoły w Stryjnie - Pałac</t>
  </si>
  <si>
    <t>murowana, dach - eternit</t>
  </si>
  <si>
    <t>Budynek byłej szkoły w Stryjnie - Oficyna</t>
  </si>
  <si>
    <t>Plac turystyczno - rekreacyjny</t>
  </si>
  <si>
    <t>Rybczewice Drugie</t>
  </si>
  <si>
    <t>Remiza OSP Pilaszkowice Drugie</t>
  </si>
  <si>
    <t>Zygmuntów</t>
  </si>
  <si>
    <t>Remiza OSP Zygmuntów</t>
  </si>
  <si>
    <t>Komputer Dell Opti Plex 3020</t>
  </si>
  <si>
    <t>Drukarka HP 2055</t>
  </si>
  <si>
    <t>Komputer Dell 7010</t>
  </si>
  <si>
    <t>Drukarka Brother 5350 DN</t>
  </si>
  <si>
    <t>Komputer Dell Pttiplex 3010</t>
  </si>
  <si>
    <t>Kopiarka RICOH</t>
  </si>
  <si>
    <t xml:space="preserve">Komputer typu Notebook Dell Inspiron </t>
  </si>
  <si>
    <t>UPS CES 30000R</t>
  </si>
  <si>
    <t>Komputer DELL Precision T 3610 Xeon Quad</t>
  </si>
  <si>
    <t>Moduł sterowania  z eliminatorem sprzężeń akustycznych i nagrywaniem Bosch CCS-CUD</t>
  </si>
  <si>
    <t>Moduł uczestnika z długim mikrofonem Bocch CCS - DL</t>
  </si>
  <si>
    <t>Sala gimnastyczna</t>
  </si>
  <si>
    <t xml:space="preserve">stacja wodociągowa </t>
  </si>
  <si>
    <t>Boisko sportowe</t>
  </si>
  <si>
    <t>Stacja wodociągowa i przepompownia</t>
  </si>
  <si>
    <t>Bazar działka nr 254/2 i nr 189</t>
  </si>
  <si>
    <t>Zygmuntów  działka nr 452</t>
  </si>
  <si>
    <t>Izdebno działka nr 292/3 i nr 292/5</t>
  </si>
  <si>
    <t>Częstoborowie działka nr 1884/3 (Podizdebno)</t>
  </si>
  <si>
    <t>Rybczewice Pierwsze działka nr 1548/2 (Karczew)</t>
  </si>
  <si>
    <t>Rybczewice Drugie działka nr 786/9</t>
  </si>
  <si>
    <t>Komputer Dell Optiplex 9020 SFF Core</t>
  </si>
  <si>
    <t>Niszczarka Dahle22114</t>
  </si>
  <si>
    <t>Komputer Dell Optiplex 3040 mini Tower inter Core</t>
  </si>
  <si>
    <t>UPS APC 1000SUA</t>
  </si>
  <si>
    <t>Telefon Samsung Gal. A50</t>
  </si>
  <si>
    <t>Komputer Fujitsu P710</t>
  </si>
  <si>
    <t>Telefon Samsung Gal. A51</t>
  </si>
  <si>
    <t>Telefon Samsung Gal.  A51</t>
  </si>
  <si>
    <t>Komputer LENOVO V330</t>
  </si>
  <si>
    <t>Laptop  HP ProBook 450</t>
  </si>
  <si>
    <t>Telefon HUAWEI L298B</t>
  </si>
  <si>
    <t>Laptop Acer</t>
  </si>
  <si>
    <t>Laptop HP 250G7</t>
  </si>
  <si>
    <t>instalacje fotowoltaiczne</t>
  </si>
  <si>
    <t>Budynek Osrodka Zdrowia (instalacja fotowolaticzna)</t>
  </si>
  <si>
    <t>Remiza OSP Częstoborowice (instalacja  fotowoltaiczna)</t>
  </si>
  <si>
    <t>Budynek administracyjny UG (instalacja fotowoltaiczna)</t>
  </si>
  <si>
    <t>teren gminy posesje prywatne</t>
  </si>
  <si>
    <t>stacja wodociągowa i wodociąg</t>
  </si>
  <si>
    <t>stacja wodociągowa, zbiornik i wodociąg</t>
  </si>
  <si>
    <t>Komputer DELL Optiplex</t>
  </si>
  <si>
    <t>Niszczarka Dahle Papersafe</t>
  </si>
  <si>
    <t>Niszczarka Kobra</t>
  </si>
  <si>
    <t>Laptop Dell Vostro 3500</t>
  </si>
  <si>
    <t>2.</t>
  </si>
  <si>
    <t>Gminny Ośrodek Pomocy Społecznej w Rybczewicach</t>
  </si>
  <si>
    <t>siedziba GOPS mieści się w budynku UG</t>
  </si>
  <si>
    <t>komputer</t>
  </si>
  <si>
    <t>aparat fotograficzny</t>
  </si>
  <si>
    <t>3.</t>
  </si>
  <si>
    <t>komputer z monitorem</t>
  </si>
  <si>
    <t>4.</t>
  </si>
  <si>
    <t>Urządzenie wielofunkcyjne</t>
  </si>
  <si>
    <t>2 komputery</t>
  </si>
  <si>
    <t xml:space="preserve">brak </t>
  </si>
  <si>
    <t>Gminna Biblioteka Publiczna w Rybczewicach</t>
  </si>
  <si>
    <t>siedziba Biblioteki mieści się w budynku UG</t>
  </si>
  <si>
    <t>3. Gminna Biblioteka Publiczna w Rybczewicach</t>
  </si>
  <si>
    <t>Komputer Serwer Dell PowerEdge T30 Xeon</t>
  </si>
  <si>
    <t>Urzadzenie wielofunkcyjne Brother DCP-J105</t>
  </si>
  <si>
    <t>Czytnik kodów</t>
  </si>
  <si>
    <t>UPS-CBP-092</t>
  </si>
  <si>
    <t>UPS-POW-062</t>
  </si>
  <si>
    <t>Komputer DELL Precision3620</t>
  </si>
  <si>
    <t>Komputer DELL E5470 Core</t>
  </si>
  <si>
    <t xml:space="preserve">Laptop HP </t>
  </si>
  <si>
    <t>Laptop LENOVO</t>
  </si>
  <si>
    <t>Niszczarka Leitz</t>
  </si>
  <si>
    <t>Zespół Szkół Ogólnokształcących w Rybczewiach</t>
  </si>
  <si>
    <t xml:space="preserve">Budynek Szkoły </t>
  </si>
  <si>
    <t>1995-2011</t>
  </si>
  <si>
    <t xml:space="preserve">hydranty i gaśnice </t>
  </si>
  <si>
    <t xml:space="preserve">Rybczewice Drugie 119A </t>
  </si>
  <si>
    <t xml:space="preserve">Orlik </t>
  </si>
  <si>
    <t>drewniana, płyty wartswowe, steropian, pianka, dach- blacha</t>
  </si>
  <si>
    <t>Komputer HP I5 4GB 250Qb WIN7PRO</t>
  </si>
  <si>
    <t>Urządzenie wielofunkcyjne Canon IR250</t>
  </si>
  <si>
    <t>Drukarka CANON PIXMA G2411</t>
  </si>
  <si>
    <t>Drukarka HP Laser Jet Pro M28W</t>
  </si>
  <si>
    <t>Drukarka HP Laser Jet Pro M130FW</t>
  </si>
  <si>
    <t>Urządzenie wielofunkcyjne Epson ECO TAN</t>
  </si>
  <si>
    <t>Urządzenie wielofunkcyjne CANON PIXMA G2411</t>
  </si>
  <si>
    <t>Drukarka 3D Sygnis EDU Lab 3D</t>
  </si>
  <si>
    <t>Aparat fotograficzny Sony RX100 III</t>
  </si>
  <si>
    <t xml:space="preserve">WirtLABChem Empiriusz </t>
  </si>
  <si>
    <t>Monitor Samsung 65 cali QB65H-TR</t>
  </si>
  <si>
    <t xml:space="preserve">Notebook HP I3-5005U </t>
  </si>
  <si>
    <t>Monitor interaktywny InFocus INF6500 4K 65"</t>
  </si>
  <si>
    <t>Monitor interaktywny Newline FleX TT-2721AIO</t>
  </si>
  <si>
    <t>Monitor Samsung 65" FLIP 2WM 65R</t>
  </si>
  <si>
    <t>Tablet Lenovo TAB M10 TB- X505F</t>
  </si>
  <si>
    <t>Tablet Lenovo TAB M10 TB -X505F</t>
  </si>
  <si>
    <t>Laptop Lenovo V15-ADA AMD Ryzen 5 3500U</t>
  </si>
  <si>
    <t>Projektor BENQ MW550DLP WXGA</t>
  </si>
  <si>
    <t>Data wystąpienia szody</t>
  </si>
  <si>
    <t>rodzaj szkody</t>
  </si>
  <si>
    <t>wartość wypłaconego odszkodowania</t>
  </si>
  <si>
    <t>wykaz szkód</t>
  </si>
  <si>
    <t>Sposób obliczenia wartości odtworzeniowej = budynki administracyjne, budynki szkolne, hale sportowe - 4 448,00 zł/m2, budynki mieszkalne - 3 558,00 zł /m2, świetlice, remizy OSP - 2 669,00 zł/m2, 
budynki gospodarcze - 1 779,00 zł/m2</t>
  </si>
  <si>
    <t>Urząd Gminy  w Rybczewicach</t>
  </si>
  <si>
    <t>Zespół Szkół Ogólnokształcących w Rybczewicach</t>
  </si>
  <si>
    <t>4. Zespół Szkół Ogólnokształcących w Rybczewicach</t>
  </si>
  <si>
    <t>szkoda majątkowa - dewastacja</t>
  </si>
  <si>
    <t>ilość szkód</t>
  </si>
  <si>
    <t>szkoda majątkowa - przepięcie</t>
  </si>
  <si>
    <t>szkoda majątkowa - uszkodzenie ogrodzenia parku</t>
  </si>
  <si>
    <t xml:space="preserve">szkoda majątkowa - uszkodzenie budynku </t>
  </si>
  <si>
    <t>Tabela nr 1</t>
  </si>
  <si>
    <t>Tabela nr 2</t>
  </si>
  <si>
    <t>Tabela nr 3</t>
  </si>
  <si>
    <t>Tabela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</si>
</sst>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color rgb="FFFF0000"/>
      <name val="Verdana"/>
      <family val="2"/>
      <charset val="238"/>
    </font>
    <font>
      <b/>
      <u/>
      <sz val="10"/>
      <name val="Arial"/>
      <family val="2"/>
      <charset val="238"/>
    </font>
    <font>
      <b/>
      <sz val="9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64" fontId="1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0" xfId="0" applyFont="1" applyFill="1"/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4" fontId="1" fillId="4" borderId="1" xfId="2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4" fontId="20" fillId="0" borderId="1" xfId="0" applyNumberFormat="1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1">
    <cellStyle name="Excel Built-in Normal" xfId="3" xr:uid="{00000000-0005-0000-0000-000000000000}"/>
    <cellStyle name="Normalny" xfId="0" builtinId="0"/>
    <cellStyle name="Normalny 2" xfId="4" xr:uid="{00000000-0005-0000-0000-000002000000}"/>
    <cellStyle name="Walutowy" xfId="1" builtinId="4"/>
    <cellStyle name="Walutowy 2" xfId="2" xr:uid="{00000000-0005-0000-0000-000004000000}"/>
    <cellStyle name="Walutowy 2 2" xfId="7" xr:uid="{C2290E86-AB17-498D-B13C-C3A92F12F9D6}"/>
    <cellStyle name="Walutowy 2 3" xfId="9" xr:uid="{D44E4129-170A-431E-B427-23C8DAB1674E}"/>
    <cellStyle name="Walutowy 3" xfId="5" xr:uid="{00000000-0005-0000-0000-000005000000}"/>
    <cellStyle name="Walutowy 3 2" xfId="8" xr:uid="{6667C113-99A9-45D5-ADE7-A34944384AE6}"/>
    <cellStyle name="Walutowy 3 3" xfId="10" xr:uid="{A0B07531-7D16-4835-A19B-2517BDCDBFE9}"/>
    <cellStyle name="Walutowy 4" xfId="6" xr:uid="{F9332D99-7EE9-4522-97CC-27523155BDAA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42"/>
  <sheetViews>
    <sheetView tabSelected="1" view="pageBreakPreview" zoomScaleNormal="100" zoomScaleSheetLayoutView="100" zoomScalePageLayoutView="90" workbookViewId="0">
      <selection activeCell="B33" sqref="B33:H33"/>
    </sheetView>
  </sheetViews>
  <sheetFormatPr defaultColWidth="9.140625" defaultRowHeight="14.25" x14ac:dyDescent="0.2"/>
  <cols>
    <col min="1" max="1" width="5.5703125" style="15" customWidth="1"/>
    <col min="2" max="2" width="34.140625" style="30" customWidth="1"/>
    <col min="3" max="3" width="15.5703125" style="15" customWidth="1"/>
    <col min="4" max="4" width="25" style="57" bestFit="1" customWidth="1"/>
    <col min="5" max="5" width="20.140625" style="57" hidden="1" customWidth="1"/>
    <col min="6" max="6" width="25" style="57" bestFit="1" customWidth="1"/>
    <col min="7" max="7" width="19.5703125" style="25" customWidth="1"/>
    <col min="8" max="8" width="29" style="15" customWidth="1"/>
    <col min="9" max="9" width="11.7109375" style="15" customWidth="1"/>
    <col min="10" max="10" width="31.5703125" style="15" customWidth="1"/>
    <col min="11" max="11" width="38.140625" style="15" customWidth="1"/>
    <col min="12" max="12" width="13.5703125" style="1" bestFit="1" customWidth="1"/>
    <col min="13" max="13" width="9.140625" style="1"/>
    <col min="14" max="14" width="16.85546875" style="1" bestFit="1" customWidth="1"/>
    <col min="15" max="15" width="15.7109375" style="1" bestFit="1" customWidth="1"/>
    <col min="16" max="16384" width="9.140625" style="1"/>
  </cols>
  <sheetData>
    <row r="1" spans="1:13" ht="15" x14ac:dyDescent="0.2">
      <c r="J1" s="136" t="s">
        <v>166</v>
      </c>
      <c r="K1" s="136"/>
    </row>
    <row r="2" spans="1:13" ht="15" x14ac:dyDescent="0.2">
      <c r="J2" s="137" t="s">
        <v>20</v>
      </c>
      <c r="K2" s="137"/>
    </row>
    <row r="3" spans="1:13" ht="37.5" customHeight="1" x14ac:dyDescent="0.2">
      <c r="A3" s="141" t="s">
        <v>157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6"/>
      <c r="M3" s="16"/>
    </row>
    <row r="4" spans="1:13" ht="66.75" customHeight="1" x14ac:dyDescent="0.2">
      <c r="A4" s="21" t="s">
        <v>0</v>
      </c>
      <c r="B4" s="7" t="s">
        <v>11</v>
      </c>
      <c r="C4" s="26" t="s">
        <v>1</v>
      </c>
      <c r="D4" s="58" t="s">
        <v>9</v>
      </c>
      <c r="E4" s="58" t="s">
        <v>23</v>
      </c>
      <c r="F4" s="58" t="s">
        <v>16</v>
      </c>
      <c r="G4" s="17" t="s">
        <v>17</v>
      </c>
      <c r="H4" s="26" t="s">
        <v>19</v>
      </c>
      <c r="I4" s="26" t="s">
        <v>21</v>
      </c>
      <c r="J4" s="26" t="s">
        <v>18</v>
      </c>
      <c r="K4" s="126" t="s">
        <v>6</v>
      </c>
    </row>
    <row r="5" spans="1:13" ht="21" customHeight="1" x14ac:dyDescent="0.2">
      <c r="A5" s="39" t="s">
        <v>8</v>
      </c>
      <c r="B5" s="138" t="s">
        <v>24</v>
      </c>
      <c r="C5" s="139"/>
      <c r="D5" s="139"/>
      <c r="E5" s="139"/>
      <c r="F5" s="139"/>
      <c r="G5" s="139"/>
      <c r="H5" s="140"/>
      <c r="I5" s="40"/>
      <c r="J5" s="40"/>
      <c r="K5" s="41"/>
      <c r="L5" s="18"/>
    </row>
    <row r="6" spans="1:13" s="24" customFormat="1" ht="30" customHeight="1" x14ac:dyDescent="0.2">
      <c r="A6" s="23">
        <v>1</v>
      </c>
      <c r="B6" s="85" t="s">
        <v>95</v>
      </c>
      <c r="C6" s="56">
        <v>1990</v>
      </c>
      <c r="D6" s="49"/>
      <c r="E6" s="50"/>
      <c r="F6" s="51">
        <f>1120*4448</f>
        <v>4981760</v>
      </c>
      <c r="G6" s="55">
        <v>1120</v>
      </c>
      <c r="H6" s="52"/>
      <c r="I6" s="53"/>
      <c r="J6" s="22" t="s">
        <v>44</v>
      </c>
      <c r="K6" s="27" t="s">
        <v>35</v>
      </c>
    </row>
    <row r="7" spans="1:13" s="24" customFormat="1" ht="30" customHeight="1" x14ac:dyDescent="0.2">
      <c r="A7" s="88">
        <v>2</v>
      </c>
      <c r="B7" s="61" t="s">
        <v>49</v>
      </c>
      <c r="C7" s="62"/>
      <c r="D7" s="54"/>
      <c r="E7" s="50"/>
      <c r="F7" s="51">
        <f>120*4448</f>
        <v>533760</v>
      </c>
      <c r="G7" s="55">
        <v>120</v>
      </c>
      <c r="H7" s="52"/>
      <c r="I7" s="53"/>
      <c r="J7" s="22" t="s">
        <v>46</v>
      </c>
      <c r="K7" s="29" t="s">
        <v>35</v>
      </c>
    </row>
    <row r="8" spans="1:13" s="24" customFormat="1" ht="30" customHeight="1" x14ac:dyDescent="0.2">
      <c r="A8" s="88">
        <v>3</v>
      </c>
      <c r="B8" s="48" t="s">
        <v>93</v>
      </c>
      <c r="C8" s="54"/>
      <c r="D8" s="75">
        <v>683125.13</v>
      </c>
      <c r="E8" s="50"/>
      <c r="F8" s="51"/>
      <c r="G8" s="55">
        <v>300</v>
      </c>
      <c r="H8" s="52"/>
      <c r="I8" s="53"/>
      <c r="J8" s="22" t="s">
        <v>45</v>
      </c>
      <c r="K8" s="27" t="s">
        <v>36</v>
      </c>
    </row>
    <row r="9" spans="1:13" s="24" customFormat="1" ht="30" customHeight="1" x14ac:dyDescent="0.2">
      <c r="A9" s="88">
        <v>4</v>
      </c>
      <c r="B9" s="48" t="s">
        <v>26</v>
      </c>
      <c r="C9" s="49"/>
      <c r="D9" s="49">
        <v>4396053.9000000004</v>
      </c>
      <c r="E9" s="50"/>
      <c r="F9" s="51"/>
      <c r="G9" s="55">
        <v>970</v>
      </c>
      <c r="H9" s="52"/>
      <c r="I9" s="53"/>
      <c r="J9" s="22" t="s">
        <v>46</v>
      </c>
      <c r="K9" s="27" t="s">
        <v>37</v>
      </c>
    </row>
    <row r="10" spans="1:13" s="24" customFormat="1" ht="30" customHeight="1" x14ac:dyDescent="0.2">
      <c r="A10" s="88">
        <v>5</v>
      </c>
      <c r="B10" s="48" t="s">
        <v>27</v>
      </c>
      <c r="C10" s="49"/>
      <c r="D10" s="49">
        <v>93920</v>
      </c>
      <c r="E10" s="50"/>
      <c r="F10" s="51"/>
      <c r="G10" s="55"/>
      <c r="H10" s="52"/>
      <c r="I10" s="53"/>
      <c r="J10" s="22"/>
      <c r="K10" s="27" t="s">
        <v>38</v>
      </c>
    </row>
    <row r="11" spans="1:13" s="24" customFormat="1" ht="30" customHeight="1" x14ac:dyDescent="0.2">
      <c r="A11" s="88">
        <v>6</v>
      </c>
      <c r="B11" s="48" t="s">
        <v>28</v>
      </c>
      <c r="C11" s="49"/>
      <c r="D11" s="49">
        <v>88517</v>
      </c>
      <c r="E11" s="50"/>
      <c r="F11" s="51"/>
      <c r="G11" s="55">
        <v>662</v>
      </c>
      <c r="H11" s="52"/>
      <c r="I11" s="53"/>
      <c r="J11" s="22"/>
      <c r="K11" s="27" t="s">
        <v>39</v>
      </c>
    </row>
    <row r="12" spans="1:13" s="24" customFormat="1" ht="30" customHeight="1" x14ac:dyDescent="0.2">
      <c r="A12" s="88">
        <v>7</v>
      </c>
      <c r="B12" s="48" t="s">
        <v>50</v>
      </c>
      <c r="C12" s="49"/>
      <c r="D12" s="49">
        <v>2317410.38</v>
      </c>
      <c r="E12" s="50"/>
      <c r="F12" s="51"/>
      <c r="G12" s="55">
        <v>550</v>
      </c>
      <c r="H12" s="52"/>
      <c r="I12" s="53"/>
      <c r="J12" s="22" t="s">
        <v>51</v>
      </c>
      <c r="K12" s="29" t="s">
        <v>40</v>
      </c>
    </row>
    <row r="13" spans="1:13" s="24" customFormat="1" ht="30" customHeight="1" x14ac:dyDescent="0.2">
      <c r="A13" s="88">
        <v>8</v>
      </c>
      <c r="B13" s="48" t="s">
        <v>52</v>
      </c>
      <c r="C13" s="49"/>
      <c r="D13" s="49">
        <v>68200</v>
      </c>
      <c r="E13" s="50"/>
      <c r="F13" s="51"/>
      <c r="G13" s="55">
        <v>280</v>
      </c>
      <c r="H13" s="52"/>
      <c r="I13" s="53"/>
      <c r="J13" s="22" t="s">
        <v>46</v>
      </c>
      <c r="K13" s="29" t="s">
        <v>40</v>
      </c>
    </row>
    <row r="14" spans="1:13" s="24" customFormat="1" ht="30" customHeight="1" x14ac:dyDescent="0.2">
      <c r="A14" s="88">
        <v>9</v>
      </c>
      <c r="B14" s="47" t="s">
        <v>29</v>
      </c>
      <c r="C14" s="49"/>
      <c r="D14" s="77">
        <v>1418354.92</v>
      </c>
      <c r="E14" s="50"/>
      <c r="F14" s="51"/>
      <c r="G14" s="55">
        <v>672</v>
      </c>
      <c r="H14" s="52"/>
      <c r="I14" s="53"/>
      <c r="J14" s="22" t="s">
        <v>46</v>
      </c>
      <c r="K14" s="27" t="s">
        <v>37</v>
      </c>
    </row>
    <row r="15" spans="1:13" s="24" customFormat="1" ht="30" customHeight="1" x14ac:dyDescent="0.2">
      <c r="A15" s="88">
        <v>10</v>
      </c>
      <c r="B15" s="48" t="s">
        <v>53</v>
      </c>
      <c r="C15" s="56">
        <v>2016</v>
      </c>
      <c r="D15" s="49">
        <v>702017.65</v>
      </c>
      <c r="E15" s="50"/>
      <c r="F15" s="51"/>
      <c r="G15" s="55"/>
      <c r="H15" s="52"/>
      <c r="I15" s="53"/>
      <c r="J15" s="22"/>
      <c r="K15" s="29" t="s">
        <v>54</v>
      </c>
    </row>
    <row r="16" spans="1:13" s="24" customFormat="1" ht="30" customHeight="1" x14ac:dyDescent="0.2">
      <c r="A16" s="88">
        <v>11</v>
      </c>
      <c r="B16" s="47" t="s">
        <v>30</v>
      </c>
      <c r="C16" s="56">
        <v>2008</v>
      </c>
      <c r="D16" s="49">
        <v>70000</v>
      </c>
      <c r="E16" s="50"/>
      <c r="F16" s="51"/>
      <c r="G16" s="55">
        <v>120</v>
      </c>
      <c r="H16" s="52"/>
      <c r="I16" s="53"/>
      <c r="J16" s="22" t="s">
        <v>44</v>
      </c>
      <c r="K16" s="27" t="s">
        <v>41</v>
      </c>
    </row>
    <row r="17" spans="1:11" s="24" customFormat="1" ht="30" customHeight="1" x14ac:dyDescent="0.2">
      <c r="A17" s="88">
        <v>12</v>
      </c>
      <c r="B17" s="47" t="s">
        <v>31</v>
      </c>
      <c r="C17" s="49"/>
      <c r="D17" s="49">
        <v>26961.08</v>
      </c>
      <c r="E17" s="50"/>
      <c r="F17" s="51"/>
      <c r="G17" s="55">
        <v>326</v>
      </c>
      <c r="H17" s="52"/>
      <c r="I17" s="53"/>
      <c r="J17" s="22" t="s">
        <v>47</v>
      </c>
      <c r="K17" s="27" t="s">
        <v>42</v>
      </c>
    </row>
    <row r="18" spans="1:11" s="24" customFormat="1" ht="30" customHeight="1" x14ac:dyDescent="0.2">
      <c r="A18" s="88">
        <v>13</v>
      </c>
      <c r="B18" s="85" t="s">
        <v>94</v>
      </c>
      <c r="C18" s="49"/>
      <c r="D18" s="49">
        <v>919503.86</v>
      </c>
      <c r="E18" s="50"/>
      <c r="F18" s="51"/>
      <c r="G18" s="55">
        <v>455</v>
      </c>
      <c r="H18" s="52"/>
      <c r="I18" s="53"/>
      <c r="J18" s="22" t="s">
        <v>44</v>
      </c>
      <c r="K18" s="27" t="s">
        <v>41</v>
      </c>
    </row>
    <row r="19" spans="1:11" s="24" customFormat="1" ht="30" customHeight="1" x14ac:dyDescent="0.2">
      <c r="A19" s="88">
        <v>14</v>
      </c>
      <c r="B19" s="47" t="s">
        <v>32</v>
      </c>
      <c r="C19" s="50"/>
      <c r="D19" s="49">
        <v>6066.29</v>
      </c>
      <c r="E19" s="50"/>
      <c r="F19" s="51"/>
      <c r="G19" s="55">
        <v>435</v>
      </c>
      <c r="H19" s="52"/>
      <c r="I19" s="53"/>
      <c r="J19" s="22" t="s">
        <v>46</v>
      </c>
      <c r="K19" s="27" t="s">
        <v>38</v>
      </c>
    </row>
    <row r="20" spans="1:11" s="24" customFormat="1" ht="30" customHeight="1" x14ac:dyDescent="0.2">
      <c r="A20" s="88">
        <v>15</v>
      </c>
      <c r="B20" s="47" t="s">
        <v>33</v>
      </c>
      <c r="C20" s="50"/>
      <c r="D20" s="49">
        <v>92410.36</v>
      </c>
      <c r="E20" s="50"/>
      <c r="F20" s="51"/>
      <c r="G20" s="55">
        <v>420</v>
      </c>
      <c r="H20" s="52"/>
      <c r="I20" s="53"/>
      <c r="J20" s="22"/>
      <c r="K20" s="27" t="s">
        <v>40</v>
      </c>
    </row>
    <row r="21" spans="1:11" s="24" customFormat="1" ht="30" customHeight="1" x14ac:dyDescent="0.2">
      <c r="A21" s="88">
        <v>16</v>
      </c>
      <c r="B21" s="47" t="s">
        <v>55</v>
      </c>
      <c r="C21" s="50"/>
      <c r="D21" s="49">
        <v>21164.57</v>
      </c>
      <c r="E21" s="50"/>
      <c r="F21" s="51"/>
      <c r="G21" s="55">
        <v>200</v>
      </c>
      <c r="H21" s="52"/>
      <c r="I21" s="53"/>
      <c r="J21" s="22" t="s">
        <v>46</v>
      </c>
      <c r="K21" s="29" t="s">
        <v>39</v>
      </c>
    </row>
    <row r="22" spans="1:11" s="24" customFormat="1" ht="30" customHeight="1" x14ac:dyDescent="0.2">
      <c r="A22" s="88">
        <v>17</v>
      </c>
      <c r="B22" s="47" t="s">
        <v>57</v>
      </c>
      <c r="C22" s="50"/>
      <c r="D22" s="49">
        <v>14255.57</v>
      </c>
      <c r="E22" s="50"/>
      <c r="F22" s="51"/>
      <c r="G22" s="55">
        <v>180</v>
      </c>
      <c r="H22" s="52"/>
      <c r="I22" s="53"/>
      <c r="J22" s="22" t="s">
        <v>46</v>
      </c>
      <c r="K22" s="29" t="s">
        <v>56</v>
      </c>
    </row>
    <row r="23" spans="1:11" s="24" customFormat="1" ht="30" customHeight="1" x14ac:dyDescent="0.2">
      <c r="A23" s="88">
        <v>18</v>
      </c>
      <c r="B23" s="47" t="s">
        <v>34</v>
      </c>
      <c r="C23" s="50"/>
      <c r="D23" s="49">
        <v>25613.119999999999</v>
      </c>
      <c r="E23" s="50"/>
      <c r="F23" s="51"/>
      <c r="G23" s="55">
        <v>207</v>
      </c>
      <c r="H23" s="52"/>
      <c r="I23" s="53"/>
      <c r="J23" s="22"/>
      <c r="K23" s="27" t="s">
        <v>43</v>
      </c>
    </row>
    <row r="24" spans="1:11" s="24" customFormat="1" ht="30" customHeight="1" x14ac:dyDescent="0.2">
      <c r="A24" s="88">
        <v>19</v>
      </c>
      <c r="B24" s="47" t="s">
        <v>69</v>
      </c>
      <c r="C24" s="74">
        <v>2018</v>
      </c>
      <c r="D24" s="49">
        <v>2471661.09</v>
      </c>
      <c r="E24" s="50"/>
      <c r="F24" s="51"/>
      <c r="G24" s="55"/>
      <c r="H24" s="52"/>
      <c r="I24" s="53"/>
      <c r="J24" s="67"/>
      <c r="K24" s="27"/>
    </row>
    <row r="25" spans="1:11" s="24" customFormat="1" ht="30" customHeight="1" x14ac:dyDescent="0.25">
      <c r="A25" s="88">
        <v>20</v>
      </c>
      <c r="B25" s="68" t="s">
        <v>72</v>
      </c>
      <c r="C25" s="50"/>
      <c r="D25" s="50">
        <v>757479.39</v>
      </c>
      <c r="E25" s="50"/>
      <c r="F25" s="51"/>
      <c r="G25" s="55"/>
      <c r="H25" s="52"/>
      <c r="I25" s="53"/>
      <c r="J25" s="67"/>
      <c r="K25" s="29" t="s">
        <v>73</v>
      </c>
    </row>
    <row r="26" spans="1:11" s="24" customFormat="1" ht="30" customHeight="1" x14ac:dyDescent="0.25">
      <c r="A26" s="88">
        <v>21</v>
      </c>
      <c r="B26" s="69" t="s">
        <v>97</v>
      </c>
      <c r="C26" s="50"/>
      <c r="D26" s="50">
        <v>1060435.28</v>
      </c>
      <c r="E26" s="50"/>
      <c r="F26" s="51"/>
      <c r="G26" s="55"/>
      <c r="H26" s="52"/>
      <c r="I26" s="53"/>
      <c r="J26" s="67"/>
      <c r="K26" s="29" t="s">
        <v>74</v>
      </c>
    </row>
    <row r="27" spans="1:11" s="24" customFormat="1" ht="30" customHeight="1" x14ac:dyDescent="0.25">
      <c r="A27" s="88">
        <v>22</v>
      </c>
      <c r="B27" s="68" t="s">
        <v>98</v>
      </c>
      <c r="C27" s="50"/>
      <c r="D27" s="50">
        <v>1630934.66</v>
      </c>
      <c r="E27" s="50"/>
      <c r="F27" s="51"/>
      <c r="G27" s="55"/>
      <c r="H27" s="52"/>
      <c r="I27" s="53"/>
      <c r="J27" s="67"/>
      <c r="K27" s="29" t="s">
        <v>75</v>
      </c>
    </row>
    <row r="28" spans="1:11" s="24" customFormat="1" ht="30" customHeight="1" x14ac:dyDescent="0.2">
      <c r="A28" s="88">
        <v>23</v>
      </c>
      <c r="B28" s="120" t="s">
        <v>97</v>
      </c>
      <c r="C28" s="50"/>
      <c r="D28" s="50">
        <v>538254.66</v>
      </c>
      <c r="E28" s="50"/>
      <c r="F28" s="51"/>
      <c r="G28" s="55"/>
      <c r="H28" s="52"/>
      <c r="I28" s="53"/>
      <c r="J28" s="67"/>
      <c r="K28" s="70" t="s">
        <v>76</v>
      </c>
    </row>
    <row r="29" spans="1:11" s="24" customFormat="1" ht="30" customHeight="1" x14ac:dyDescent="0.2">
      <c r="A29" s="88">
        <v>24</v>
      </c>
      <c r="B29" s="120" t="s">
        <v>70</v>
      </c>
      <c r="C29" s="50"/>
      <c r="D29" s="50">
        <v>776489.1</v>
      </c>
      <c r="E29" s="50"/>
      <c r="F29" s="51"/>
      <c r="G29" s="55"/>
      <c r="H29" s="52"/>
      <c r="I29" s="53"/>
      <c r="J29" s="67"/>
      <c r="K29" s="70" t="s">
        <v>77</v>
      </c>
    </row>
    <row r="30" spans="1:11" s="24" customFormat="1" ht="30" customHeight="1" x14ac:dyDescent="0.2">
      <c r="A30" s="88">
        <v>25</v>
      </c>
      <c r="B30" s="47" t="s">
        <v>71</v>
      </c>
      <c r="C30" s="50"/>
      <c r="D30" s="50">
        <v>233750</v>
      </c>
      <c r="E30" s="50"/>
      <c r="F30" s="51"/>
      <c r="G30" s="55"/>
      <c r="H30" s="52"/>
      <c r="I30" s="53"/>
      <c r="J30" s="67"/>
      <c r="K30" s="29" t="s">
        <v>78</v>
      </c>
    </row>
    <row r="31" spans="1:11" s="24" customFormat="1" ht="30" customHeight="1" x14ac:dyDescent="0.2">
      <c r="A31" s="88">
        <v>26</v>
      </c>
      <c r="B31" s="47" t="s">
        <v>92</v>
      </c>
      <c r="C31" s="50"/>
      <c r="D31" s="50">
        <v>652869.22</v>
      </c>
      <c r="E31" s="50"/>
      <c r="F31" s="51"/>
      <c r="G31" s="55"/>
      <c r="H31" s="52"/>
      <c r="I31" s="53"/>
      <c r="J31" s="67"/>
      <c r="K31" s="29" t="s">
        <v>96</v>
      </c>
    </row>
    <row r="32" spans="1:11" s="20" customFormat="1" ht="12.75" x14ac:dyDescent="0.2">
      <c r="A32" s="142" t="s">
        <v>7</v>
      </c>
      <c r="B32" s="142"/>
      <c r="C32" s="142"/>
      <c r="D32" s="59"/>
      <c r="E32" s="59">
        <f>SUM(H6)</f>
        <v>0</v>
      </c>
      <c r="F32" s="59">
        <f>SUM(D6:F31)</f>
        <v>24580967.23</v>
      </c>
      <c r="G32" s="43"/>
      <c r="H32" s="19"/>
      <c r="I32" s="19"/>
      <c r="J32" s="19"/>
      <c r="K32" s="28"/>
    </row>
    <row r="33" spans="1:11" ht="18.75" customHeight="1" x14ac:dyDescent="0.2">
      <c r="A33" s="39" t="s">
        <v>103</v>
      </c>
      <c r="B33" s="138" t="s">
        <v>104</v>
      </c>
      <c r="C33" s="139"/>
      <c r="D33" s="139"/>
      <c r="E33" s="139"/>
      <c r="F33" s="139"/>
      <c r="G33" s="139"/>
      <c r="H33" s="140"/>
      <c r="I33" s="40"/>
      <c r="J33" s="40"/>
      <c r="K33" s="41"/>
    </row>
    <row r="34" spans="1:11" ht="25.5" x14ac:dyDescent="0.2">
      <c r="A34" s="88">
        <v>1</v>
      </c>
      <c r="B34" s="90" t="s">
        <v>105</v>
      </c>
      <c r="C34" s="67"/>
      <c r="D34" s="91"/>
      <c r="E34" s="91"/>
      <c r="F34" s="92"/>
      <c r="G34" s="93"/>
      <c r="H34" s="94"/>
      <c r="I34" s="93"/>
      <c r="J34" s="94"/>
      <c r="K34" s="94"/>
    </row>
    <row r="35" spans="1:11" ht="12.75" x14ac:dyDescent="0.2">
      <c r="A35" s="142" t="s">
        <v>7</v>
      </c>
      <c r="B35" s="142"/>
      <c r="C35" s="142"/>
      <c r="D35" s="95"/>
      <c r="E35" s="95"/>
      <c r="F35" s="95"/>
      <c r="G35" s="28"/>
      <c r="H35" s="19"/>
      <c r="I35" s="19"/>
      <c r="J35" s="19"/>
      <c r="K35" s="28"/>
    </row>
    <row r="36" spans="1:11" ht="12.75" x14ac:dyDescent="0.2">
      <c r="A36" s="39" t="s">
        <v>108</v>
      </c>
      <c r="B36" s="138" t="s">
        <v>114</v>
      </c>
      <c r="C36" s="139"/>
      <c r="D36" s="139"/>
      <c r="E36" s="139"/>
      <c r="F36" s="139"/>
      <c r="G36" s="139"/>
      <c r="H36" s="140"/>
      <c r="I36" s="40"/>
      <c r="J36" s="40"/>
      <c r="K36" s="41"/>
    </row>
    <row r="37" spans="1:11" ht="25.5" x14ac:dyDescent="0.2">
      <c r="A37" s="88">
        <v>1</v>
      </c>
      <c r="B37" s="90" t="s">
        <v>115</v>
      </c>
      <c r="C37" s="67"/>
      <c r="D37" s="91"/>
      <c r="E37" s="91"/>
      <c r="F37" s="92"/>
      <c r="G37" s="93"/>
      <c r="H37" s="94"/>
      <c r="I37" s="93"/>
      <c r="J37" s="94"/>
      <c r="K37" s="94"/>
    </row>
    <row r="38" spans="1:11" ht="12.75" x14ac:dyDescent="0.2">
      <c r="A38" s="142" t="s">
        <v>7</v>
      </c>
      <c r="B38" s="142"/>
      <c r="C38" s="142"/>
      <c r="D38" s="95"/>
      <c r="E38" s="95">
        <v>0</v>
      </c>
      <c r="F38" s="95"/>
      <c r="G38" s="28"/>
      <c r="H38" s="19"/>
      <c r="I38" s="19"/>
      <c r="J38" s="19"/>
      <c r="K38" s="28"/>
    </row>
    <row r="39" spans="1:11" ht="12.75" x14ac:dyDescent="0.2">
      <c r="A39" s="39" t="s">
        <v>110</v>
      </c>
      <c r="B39" s="138" t="s">
        <v>127</v>
      </c>
      <c r="C39" s="139"/>
      <c r="D39" s="139"/>
      <c r="E39" s="139"/>
      <c r="F39" s="139"/>
      <c r="G39" s="139"/>
      <c r="H39" s="140"/>
      <c r="I39" s="40"/>
      <c r="J39" s="40"/>
      <c r="K39" s="41"/>
    </row>
    <row r="40" spans="1:11" ht="20.100000000000001" customHeight="1" x14ac:dyDescent="0.2">
      <c r="A40" s="110">
        <v>1</v>
      </c>
      <c r="B40" s="111" t="s">
        <v>128</v>
      </c>
      <c r="C40" s="110" t="s">
        <v>129</v>
      </c>
      <c r="D40" s="51"/>
      <c r="E40" s="112"/>
      <c r="F40" s="112">
        <f>G40*3558</f>
        <v>14539055.4</v>
      </c>
      <c r="G40" s="110">
        <v>4086.3</v>
      </c>
      <c r="H40" s="88" t="s">
        <v>130</v>
      </c>
      <c r="I40" s="110" t="s">
        <v>48</v>
      </c>
      <c r="J40" s="110" t="s">
        <v>47</v>
      </c>
      <c r="K40" s="29" t="s">
        <v>131</v>
      </c>
    </row>
    <row r="41" spans="1:11" ht="20.100000000000001" customHeight="1" x14ac:dyDescent="0.2">
      <c r="A41" s="88">
        <v>2</v>
      </c>
      <c r="B41" s="90" t="s">
        <v>132</v>
      </c>
      <c r="C41" s="67">
        <v>2011</v>
      </c>
      <c r="D41" s="113">
        <v>1201581.67</v>
      </c>
      <c r="E41" s="91"/>
      <c r="F41" s="91"/>
      <c r="G41" s="93">
        <v>2537</v>
      </c>
      <c r="H41" s="114" t="s">
        <v>130</v>
      </c>
      <c r="I41" s="93" t="s">
        <v>48</v>
      </c>
      <c r="J41" s="94" t="s">
        <v>133</v>
      </c>
      <c r="K41" s="29" t="s">
        <v>131</v>
      </c>
    </row>
    <row r="42" spans="1:11" ht="12.75" x14ac:dyDescent="0.2">
      <c r="A42" s="142" t="s">
        <v>7</v>
      </c>
      <c r="B42" s="142"/>
      <c r="C42" s="142"/>
      <c r="D42" s="95"/>
      <c r="E42" s="95">
        <v>0</v>
      </c>
      <c r="F42" s="95">
        <f>D41+F40</f>
        <v>15740637.07</v>
      </c>
      <c r="G42" s="28"/>
      <c r="H42" s="19"/>
      <c r="I42" s="19"/>
      <c r="J42" s="19"/>
      <c r="K42" s="28"/>
    </row>
  </sheetData>
  <mergeCells count="11">
    <mergeCell ref="A42:C42"/>
    <mergeCell ref="B33:H33"/>
    <mergeCell ref="A35:C35"/>
    <mergeCell ref="B36:H36"/>
    <mergeCell ref="A38:C38"/>
    <mergeCell ref="B39:H39"/>
    <mergeCell ref="J1:K1"/>
    <mergeCell ref="J2:K2"/>
    <mergeCell ref="B5:H5"/>
    <mergeCell ref="A3:K3"/>
    <mergeCell ref="A32:C32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46" orientation="landscape" r:id="rId1"/>
  <headerFooter alignWithMargins="0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"/>
  <sheetViews>
    <sheetView showWhiteSpace="0" view="pageBreakPreview" zoomScale="110" zoomScaleNormal="100" zoomScaleSheetLayoutView="110" workbookViewId="0">
      <selection activeCell="E1" sqref="E1"/>
    </sheetView>
  </sheetViews>
  <sheetFormatPr defaultRowHeight="12.75" x14ac:dyDescent="0.2"/>
  <cols>
    <col min="1" max="1" width="3.85546875" bestFit="1" customWidth="1"/>
    <col min="2" max="2" width="9.140625" customWidth="1"/>
    <col min="3" max="3" width="33.7109375" customWidth="1"/>
    <col min="4" max="4" width="21.42578125" style="35" customWidth="1"/>
    <col min="5" max="5" width="21.42578125" style="37" customWidth="1"/>
  </cols>
  <sheetData>
    <row r="1" spans="2:5" x14ac:dyDescent="0.2">
      <c r="E1" s="46" t="s">
        <v>167</v>
      </c>
    </row>
    <row r="2" spans="2:5" x14ac:dyDescent="0.2">
      <c r="E2" s="13" t="s">
        <v>22</v>
      </c>
    </row>
    <row r="4" spans="2:5" ht="41.25" customHeight="1" x14ac:dyDescent="0.2">
      <c r="B4" s="9" t="s">
        <v>5</v>
      </c>
      <c r="C4" s="10" t="s">
        <v>13</v>
      </c>
      <c r="D4" s="36" t="s">
        <v>14</v>
      </c>
      <c r="E4" s="38" t="s">
        <v>15</v>
      </c>
    </row>
    <row r="5" spans="2:5" ht="38.1" customHeight="1" x14ac:dyDescent="0.2">
      <c r="B5" s="42">
        <v>1</v>
      </c>
      <c r="C5" s="31" t="s">
        <v>158</v>
      </c>
      <c r="D5" s="84">
        <v>1231816.8899999999</v>
      </c>
      <c r="E5" s="60"/>
    </row>
    <row r="6" spans="2:5" ht="38.1" customHeight="1" x14ac:dyDescent="0.2">
      <c r="B6" s="42">
        <v>2</v>
      </c>
      <c r="C6" s="104" t="s">
        <v>104</v>
      </c>
      <c r="D6" s="84">
        <v>26055.86</v>
      </c>
      <c r="E6" s="105"/>
    </row>
    <row r="7" spans="2:5" ht="38.1" customHeight="1" x14ac:dyDescent="0.2">
      <c r="B7" s="107">
        <v>3</v>
      </c>
      <c r="C7" s="108" t="s">
        <v>114</v>
      </c>
      <c r="D7" s="109">
        <v>40567.39</v>
      </c>
      <c r="E7" s="109">
        <v>161520.23000000001</v>
      </c>
    </row>
    <row r="8" spans="2:5" ht="38.1" customHeight="1" x14ac:dyDescent="0.2">
      <c r="B8" s="107">
        <v>4</v>
      </c>
      <c r="C8" s="108" t="s">
        <v>159</v>
      </c>
      <c r="D8" s="116">
        <f>301108.82+59035+46037.32+31573.53</f>
        <v>437754.67000000004</v>
      </c>
      <c r="E8" s="116">
        <f>164214.29+5000</f>
        <v>169214.29</v>
      </c>
    </row>
    <row r="9" spans="2:5" ht="38.1" customHeight="1" x14ac:dyDescent="0.2">
      <c r="B9" s="11"/>
      <c r="C9" s="63" t="s">
        <v>7</v>
      </c>
      <c r="D9" s="64">
        <f>SUM(D5:D8)</f>
        <v>1736194.81</v>
      </c>
      <c r="E9" s="64">
        <f>SUM(E5:E8)</f>
        <v>330734.52</v>
      </c>
    </row>
  </sheetData>
  <pageMargins left="2.23" right="0.31496062992125984" top="0.9448818897637796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172"/>
  <sheetViews>
    <sheetView view="pageBreakPreview" topLeftCell="A139" zoomScale="110" zoomScaleNormal="100" zoomScaleSheetLayoutView="110" workbookViewId="0">
      <selection activeCell="D173" sqref="D173"/>
    </sheetView>
  </sheetViews>
  <sheetFormatPr defaultColWidth="9.140625" defaultRowHeight="12.75" x14ac:dyDescent="0.2"/>
  <cols>
    <col min="1" max="1" width="5" style="3" customWidth="1"/>
    <col min="2" max="2" width="46.42578125" style="4" customWidth="1"/>
    <col min="3" max="3" width="16.28515625" style="15" customWidth="1"/>
    <col min="4" max="4" width="18.7109375" style="34" customWidth="1"/>
    <col min="5" max="5" width="15.140625" style="2" bestFit="1" customWidth="1"/>
    <col min="6" max="16384" width="9.140625" style="2"/>
  </cols>
  <sheetData>
    <row r="1" spans="1:4" x14ac:dyDescent="0.2">
      <c r="A1" s="8"/>
      <c r="D1" s="32" t="s">
        <v>168</v>
      </c>
    </row>
    <row r="2" spans="1:4" x14ac:dyDescent="0.2">
      <c r="A2" s="8"/>
      <c r="D2" s="32" t="s">
        <v>10</v>
      </c>
    </row>
    <row r="3" spans="1:4" x14ac:dyDescent="0.2">
      <c r="A3" s="8"/>
      <c r="D3" s="33"/>
    </row>
    <row r="4" spans="1:4" ht="25.5" x14ac:dyDescent="0.2">
      <c r="A4" s="44" t="s">
        <v>0</v>
      </c>
      <c r="B4" s="7" t="s">
        <v>3</v>
      </c>
      <c r="C4" s="45" t="s">
        <v>4</v>
      </c>
      <c r="D4" s="6" t="s">
        <v>2</v>
      </c>
    </row>
    <row r="5" spans="1:4" x14ac:dyDescent="0.2">
      <c r="A5" s="145" t="s">
        <v>25</v>
      </c>
      <c r="B5" s="145"/>
      <c r="C5" s="145"/>
      <c r="D5" s="145"/>
    </row>
    <row r="6" spans="1:4" s="14" customFormat="1" x14ac:dyDescent="0.2">
      <c r="A6" s="72">
        <v>1</v>
      </c>
      <c r="B6" s="73" t="s">
        <v>63</v>
      </c>
      <c r="C6" s="79">
        <v>2017</v>
      </c>
      <c r="D6" s="123">
        <v>9594</v>
      </c>
    </row>
    <row r="7" spans="1:4" s="14" customFormat="1" x14ac:dyDescent="0.2">
      <c r="A7" s="79">
        <v>2</v>
      </c>
      <c r="B7" s="121" t="s">
        <v>58</v>
      </c>
      <c r="C7" s="122">
        <v>2017</v>
      </c>
      <c r="D7" s="124">
        <v>1190</v>
      </c>
    </row>
    <row r="8" spans="1:4" s="14" customFormat="1" x14ac:dyDescent="0.2">
      <c r="A8" s="79">
        <v>3</v>
      </c>
      <c r="B8" s="121" t="s">
        <v>58</v>
      </c>
      <c r="C8" s="122">
        <v>2017</v>
      </c>
      <c r="D8" s="124">
        <v>1190</v>
      </c>
    </row>
    <row r="9" spans="1:4" s="14" customFormat="1" x14ac:dyDescent="0.2">
      <c r="A9" s="79">
        <v>4</v>
      </c>
      <c r="B9" s="121" t="s">
        <v>58</v>
      </c>
      <c r="C9" s="122">
        <v>2017</v>
      </c>
      <c r="D9" s="124">
        <v>1190</v>
      </c>
    </row>
    <row r="10" spans="1:4" s="14" customFormat="1" x14ac:dyDescent="0.2">
      <c r="A10" s="79">
        <v>5</v>
      </c>
      <c r="B10" s="121" t="s">
        <v>58</v>
      </c>
      <c r="C10" s="122">
        <v>2017</v>
      </c>
      <c r="D10" s="124">
        <v>1190</v>
      </c>
    </row>
    <row r="11" spans="1:4" s="14" customFormat="1" x14ac:dyDescent="0.2">
      <c r="A11" s="79">
        <v>6</v>
      </c>
      <c r="B11" s="121" t="s">
        <v>59</v>
      </c>
      <c r="C11" s="122">
        <v>2017</v>
      </c>
      <c r="D11" s="124">
        <v>495</v>
      </c>
    </row>
    <row r="12" spans="1:4" s="14" customFormat="1" x14ac:dyDescent="0.2">
      <c r="A12" s="79">
        <v>7</v>
      </c>
      <c r="B12" s="121" t="s">
        <v>60</v>
      </c>
      <c r="C12" s="122">
        <v>2017</v>
      </c>
      <c r="D12" s="124">
        <v>1480</v>
      </c>
    </row>
    <row r="13" spans="1:4" s="14" customFormat="1" x14ac:dyDescent="0.2">
      <c r="A13" s="79">
        <v>8</v>
      </c>
      <c r="B13" s="121" t="s">
        <v>61</v>
      </c>
      <c r="C13" s="122">
        <v>2018</v>
      </c>
      <c r="D13" s="124">
        <v>440</v>
      </c>
    </row>
    <row r="14" spans="1:4" s="14" customFormat="1" x14ac:dyDescent="0.2">
      <c r="A14" s="79">
        <v>9</v>
      </c>
      <c r="B14" s="121" t="s">
        <v>62</v>
      </c>
      <c r="C14" s="122">
        <v>2018</v>
      </c>
      <c r="D14" s="124">
        <v>1499.98</v>
      </c>
    </row>
    <row r="15" spans="1:4" s="14" customFormat="1" x14ac:dyDescent="0.2">
      <c r="A15" s="79">
        <v>10</v>
      </c>
      <c r="B15" s="121" t="s">
        <v>65</v>
      </c>
      <c r="C15" s="122">
        <v>2018</v>
      </c>
      <c r="D15" s="124">
        <v>4667.8500000000004</v>
      </c>
    </row>
    <row r="16" spans="1:4" s="14" customFormat="1" x14ac:dyDescent="0.2">
      <c r="A16" s="79">
        <v>11</v>
      </c>
      <c r="B16" s="121" t="s">
        <v>66</v>
      </c>
      <c r="C16" s="122">
        <v>2018</v>
      </c>
      <c r="D16" s="124">
        <v>3200</v>
      </c>
    </row>
    <row r="17" spans="1:4" s="14" customFormat="1" x14ac:dyDescent="0.2">
      <c r="A17" s="79">
        <v>12</v>
      </c>
      <c r="B17" s="121" t="s">
        <v>79</v>
      </c>
      <c r="C17" s="122">
        <v>2019</v>
      </c>
      <c r="D17" s="124">
        <v>1020</v>
      </c>
    </row>
    <row r="18" spans="1:4" s="14" customFormat="1" x14ac:dyDescent="0.2">
      <c r="A18" s="79">
        <v>13</v>
      </c>
      <c r="B18" s="121" t="s">
        <v>79</v>
      </c>
      <c r="C18" s="122">
        <v>2019</v>
      </c>
      <c r="D18" s="124">
        <v>1020</v>
      </c>
    </row>
    <row r="19" spans="1:4" s="14" customFormat="1" x14ac:dyDescent="0.2">
      <c r="A19" s="79">
        <v>14</v>
      </c>
      <c r="B19" s="121" t="s">
        <v>79</v>
      </c>
      <c r="C19" s="122">
        <v>2019</v>
      </c>
      <c r="D19" s="124">
        <v>1020</v>
      </c>
    </row>
    <row r="20" spans="1:4" s="14" customFormat="1" x14ac:dyDescent="0.2">
      <c r="A20" s="79">
        <v>15</v>
      </c>
      <c r="B20" s="121" t="s">
        <v>79</v>
      </c>
      <c r="C20" s="122">
        <v>2019</v>
      </c>
      <c r="D20" s="124">
        <v>1020</v>
      </c>
    </row>
    <row r="21" spans="1:4" s="14" customFormat="1" x14ac:dyDescent="0.2">
      <c r="A21" s="79">
        <v>16</v>
      </c>
      <c r="B21" s="121" t="s">
        <v>79</v>
      </c>
      <c r="C21" s="122">
        <v>2019</v>
      </c>
      <c r="D21" s="124">
        <v>1020</v>
      </c>
    </row>
    <row r="22" spans="1:4" s="14" customFormat="1" x14ac:dyDescent="0.2">
      <c r="A22" s="79">
        <v>17</v>
      </c>
      <c r="B22" s="121" t="s">
        <v>79</v>
      </c>
      <c r="C22" s="122">
        <v>2019</v>
      </c>
      <c r="D22" s="124">
        <v>1020</v>
      </c>
    </row>
    <row r="23" spans="1:4" s="14" customFormat="1" x14ac:dyDescent="0.2">
      <c r="A23" s="79">
        <v>18</v>
      </c>
      <c r="B23" s="121" t="s">
        <v>79</v>
      </c>
      <c r="C23" s="122">
        <v>2019</v>
      </c>
      <c r="D23" s="124">
        <v>1020</v>
      </c>
    </row>
    <row r="24" spans="1:4" s="14" customFormat="1" x14ac:dyDescent="0.2">
      <c r="A24" s="79">
        <v>19</v>
      </c>
      <c r="B24" s="121" t="s">
        <v>79</v>
      </c>
      <c r="C24" s="122">
        <v>2019</v>
      </c>
      <c r="D24" s="124">
        <v>1020</v>
      </c>
    </row>
    <row r="25" spans="1:4" s="14" customFormat="1" x14ac:dyDescent="0.2">
      <c r="A25" s="79">
        <v>20</v>
      </c>
      <c r="B25" s="121" t="s">
        <v>80</v>
      </c>
      <c r="C25" s="122">
        <v>2019</v>
      </c>
      <c r="D25" s="124">
        <v>1105.77</v>
      </c>
    </row>
    <row r="26" spans="1:4" s="14" customFormat="1" ht="25.5" x14ac:dyDescent="0.2">
      <c r="A26" s="79">
        <v>21</v>
      </c>
      <c r="B26" s="121" t="s">
        <v>81</v>
      </c>
      <c r="C26" s="122">
        <v>2020</v>
      </c>
      <c r="D26" s="124">
        <v>1800</v>
      </c>
    </row>
    <row r="27" spans="1:4" s="14" customFormat="1" x14ac:dyDescent="0.2">
      <c r="A27" s="79">
        <v>22</v>
      </c>
      <c r="B27" s="121" t="s">
        <v>82</v>
      </c>
      <c r="C27" s="122">
        <v>2020</v>
      </c>
      <c r="D27" s="124">
        <v>850</v>
      </c>
    </row>
    <row r="28" spans="1:4" s="76" customFormat="1" x14ac:dyDescent="0.2">
      <c r="A28" s="79">
        <v>23</v>
      </c>
      <c r="B28" s="121" t="s">
        <v>84</v>
      </c>
      <c r="C28" s="122">
        <v>2020</v>
      </c>
      <c r="D28" s="124">
        <v>1800</v>
      </c>
    </row>
    <row r="29" spans="1:4" s="76" customFormat="1" x14ac:dyDescent="0.2">
      <c r="A29" s="79">
        <v>24</v>
      </c>
      <c r="B29" s="121" t="s">
        <v>99</v>
      </c>
      <c r="C29" s="122">
        <v>2021</v>
      </c>
      <c r="D29" s="124">
        <v>955</v>
      </c>
    </row>
    <row r="30" spans="1:4" s="76" customFormat="1" x14ac:dyDescent="0.2">
      <c r="A30" s="79">
        <v>25</v>
      </c>
      <c r="B30" s="121" t="s">
        <v>99</v>
      </c>
      <c r="C30" s="122">
        <v>2021</v>
      </c>
      <c r="D30" s="124">
        <v>1790</v>
      </c>
    </row>
    <row r="31" spans="1:4" s="76" customFormat="1" x14ac:dyDescent="0.2">
      <c r="A31" s="79">
        <v>26</v>
      </c>
      <c r="B31" s="80" t="s">
        <v>100</v>
      </c>
      <c r="C31" s="81">
        <v>2021</v>
      </c>
      <c r="D31" s="124">
        <v>1068.8699999999999</v>
      </c>
    </row>
    <row r="32" spans="1:4" s="76" customFormat="1" x14ac:dyDescent="0.2">
      <c r="A32" s="79">
        <v>27</v>
      </c>
      <c r="B32" s="80" t="s">
        <v>101</v>
      </c>
      <c r="C32" s="81">
        <v>2021</v>
      </c>
      <c r="D32" s="124">
        <v>1388.14</v>
      </c>
    </row>
    <row r="33" spans="1:5" ht="12.75" customHeight="1" x14ac:dyDescent="0.2">
      <c r="A33" s="146" t="s">
        <v>7</v>
      </c>
      <c r="B33" s="147"/>
      <c r="C33" s="148"/>
      <c r="D33" s="5">
        <f>SUM(D6:D32)</f>
        <v>45054.61</v>
      </c>
      <c r="E33" s="127"/>
    </row>
    <row r="34" spans="1:5" x14ac:dyDescent="0.2">
      <c r="A34" s="138" t="s">
        <v>104</v>
      </c>
      <c r="B34" s="139"/>
      <c r="C34" s="139"/>
      <c r="D34" s="140"/>
    </row>
    <row r="35" spans="1:5" x14ac:dyDescent="0.2">
      <c r="A35" s="96">
        <v>1</v>
      </c>
      <c r="B35" s="97" t="s">
        <v>106</v>
      </c>
      <c r="C35" s="96">
        <v>2017</v>
      </c>
      <c r="D35" s="98">
        <v>2749</v>
      </c>
    </row>
    <row r="36" spans="1:5" ht="12.75" customHeight="1" x14ac:dyDescent="0.2">
      <c r="A36" s="96">
        <v>2</v>
      </c>
      <c r="B36" s="97" t="s">
        <v>107</v>
      </c>
      <c r="C36" s="96">
        <v>2018</v>
      </c>
      <c r="D36" s="98">
        <v>3750.27</v>
      </c>
    </row>
    <row r="37" spans="1:5" x14ac:dyDescent="0.2">
      <c r="A37" s="96">
        <v>3</v>
      </c>
      <c r="B37" s="97" t="s">
        <v>109</v>
      </c>
      <c r="C37" s="96">
        <v>2018</v>
      </c>
      <c r="D37" s="98">
        <v>3249.66</v>
      </c>
    </row>
    <row r="38" spans="1:5" ht="12.75" customHeight="1" x14ac:dyDescent="0.2">
      <c r="A38" s="96">
        <v>4</v>
      </c>
      <c r="B38" s="97" t="s">
        <v>109</v>
      </c>
      <c r="C38" s="96">
        <v>2018</v>
      </c>
      <c r="D38" s="98">
        <v>3249.66</v>
      </c>
    </row>
    <row r="39" spans="1:5" s="65" customFormat="1" ht="12.75" customHeight="1" x14ac:dyDescent="0.2">
      <c r="A39" s="96">
        <v>5</v>
      </c>
      <c r="B39" s="97" t="s">
        <v>111</v>
      </c>
      <c r="C39" s="96">
        <v>2018</v>
      </c>
      <c r="D39" s="99">
        <v>1180.8</v>
      </c>
    </row>
    <row r="40" spans="1:5" s="66" customFormat="1" ht="12.75" customHeight="1" x14ac:dyDescent="0.2">
      <c r="A40" s="96">
        <v>6</v>
      </c>
      <c r="B40" s="97" t="s">
        <v>106</v>
      </c>
      <c r="C40" s="96">
        <v>2018</v>
      </c>
      <c r="D40" s="99">
        <v>1980</v>
      </c>
    </row>
    <row r="41" spans="1:5" s="66" customFormat="1" ht="12.75" customHeight="1" x14ac:dyDescent="0.2">
      <c r="A41" s="96">
        <v>7</v>
      </c>
      <c r="B41" s="97" t="s">
        <v>106</v>
      </c>
      <c r="C41" s="96">
        <v>2019</v>
      </c>
      <c r="D41" s="99">
        <v>1168.5</v>
      </c>
    </row>
    <row r="42" spans="1:5" s="66" customFormat="1" ht="12.75" customHeight="1" x14ac:dyDescent="0.2">
      <c r="A42" s="96">
        <v>8</v>
      </c>
      <c r="B42" s="97" t="s">
        <v>112</v>
      </c>
      <c r="C42" s="96">
        <v>2022</v>
      </c>
      <c r="D42" s="99">
        <v>3339.98</v>
      </c>
    </row>
    <row r="43" spans="1:5" s="66" customFormat="1" ht="12.75" customHeight="1" x14ac:dyDescent="0.2">
      <c r="A43" s="96">
        <v>9</v>
      </c>
      <c r="B43" s="97" t="s">
        <v>106</v>
      </c>
      <c r="C43" s="96">
        <v>2020</v>
      </c>
      <c r="D43" s="98">
        <v>3690</v>
      </c>
    </row>
    <row r="44" spans="1:5" s="66" customFormat="1" ht="12.75" customHeight="1" x14ac:dyDescent="0.2">
      <c r="A44" s="146" t="s">
        <v>7</v>
      </c>
      <c r="B44" s="147"/>
      <c r="C44" s="148"/>
      <c r="D44" s="12">
        <f>SUM(D35:D43)</f>
        <v>24357.87</v>
      </c>
    </row>
    <row r="45" spans="1:5" s="66" customFormat="1" ht="12.75" customHeight="1" x14ac:dyDescent="0.2">
      <c r="A45" s="143" t="s">
        <v>116</v>
      </c>
      <c r="B45" s="143"/>
      <c r="C45" s="143"/>
      <c r="D45" s="143"/>
    </row>
    <row r="46" spans="1:5" s="71" customFormat="1" ht="12.75" customHeight="1" x14ac:dyDescent="0.2">
      <c r="A46" s="96">
        <v>1</v>
      </c>
      <c r="B46" s="101" t="s">
        <v>117</v>
      </c>
      <c r="C46" s="100">
        <v>2017</v>
      </c>
      <c r="D46" s="106">
        <v>2885.47</v>
      </c>
    </row>
    <row r="47" spans="1:5" s="78" customFormat="1" ht="12.75" customHeight="1" x14ac:dyDescent="0.2">
      <c r="A47" s="96">
        <v>2</v>
      </c>
      <c r="B47" s="101" t="s">
        <v>118</v>
      </c>
      <c r="C47" s="100">
        <v>2017</v>
      </c>
      <c r="D47" s="106">
        <v>590</v>
      </c>
    </row>
    <row r="48" spans="1:5" s="78" customFormat="1" ht="12.75" customHeight="1" x14ac:dyDescent="0.2">
      <c r="A48" s="96">
        <v>3</v>
      </c>
      <c r="B48" s="101" t="s">
        <v>119</v>
      </c>
      <c r="C48" s="100">
        <v>2017</v>
      </c>
      <c r="D48" s="106">
        <v>299</v>
      </c>
    </row>
    <row r="49" spans="1:4" s="78" customFormat="1" ht="12.75" customHeight="1" x14ac:dyDescent="0.2">
      <c r="A49" s="96">
        <v>4</v>
      </c>
      <c r="B49" s="101" t="s">
        <v>120</v>
      </c>
      <c r="C49" s="100">
        <v>2019</v>
      </c>
      <c r="D49" s="106">
        <v>249</v>
      </c>
    </row>
    <row r="50" spans="1:4" s="78" customFormat="1" ht="12.75" customHeight="1" x14ac:dyDescent="0.2">
      <c r="A50" s="96">
        <v>5</v>
      </c>
      <c r="B50" s="101" t="s">
        <v>121</v>
      </c>
      <c r="C50" s="100">
        <v>2019</v>
      </c>
      <c r="D50" s="106">
        <v>1059</v>
      </c>
    </row>
    <row r="51" spans="1:4" s="78" customFormat="1" ht="12.75" customHeight="1" x14ac:dyDescent="0.2">
      <c r="A51" s="96">
        <v>6</v>
      </c>
      <c r="B51" s="101" t="s">
        <v>122</v>
      </c>
      <c r="C51" s="100">
        <v>2020</v>
      </c>
      <c r="D51" s="106">
        <v>2390</v>
      </c>
    </row>
    <row r="52" spans="1:4" s="78" customFormat="1" ht="12.75" customHeight="1" x14ac:dyDescent="0.2">
      <c r="A52" s="144" t="s">
        <v>7</v>
      </c>
      <c r="B52" s="144"/>
      <c r="C52" s="144"/>
      <c r="D52" s="12">
        <f>SUM(D46:D51)</f>
        <v>7472.4699999999993</v>
      </c>
    </row>
    <row r="53" spans="1:4" s="78" customFormat="1" ht="12.75" customHeight="1" x14ac:dyDescent="0.2">
      <c r="A53" s="143" t="s">
        <v>160</v>
      </c>
      <c r="B53" s="143"/>
      <c r="C53" s="143"/>
      <c r="D53" s="143"/>
    </row>
    <row r="54" spans="1:4" s="78" customFormat="1" ht="12.75" customHeight="1" x14ac:dyDescent="0.2">
      <c r="A54" s="100">
        <v>1</v>
      </c>
      <c r="B54" s="101" t="s">
        <v>134</v>
      </c>
      <c r="C54" s="100">
        <v>2017</v>
      </c>
      <c r="D54" s="115">
        <v>600</v>
      </c>
    </row>
    <row r="55" spans="1:4" s="78" customFormat="1" ht="12.75" customHeight="1" x14ac:dyDescent="0.2">
      <c r="A55" s="100">
        <v>2</v>
      </c>
      <c r="B55" s="101" t="s">
        <v>134</v>
      </c>
      <c r="C55" s="100">
        <v>2017</v>
      </c>
      <c r="D55" s="115">
        <v>600</v>
      </c>
    </row>
    <row r="56" spans="1:4" s="78" customFormat="1" ht="12.75" customHeight="1" x14ac:dyDescent="0.2">
      <c r="A56" s="100">
        <v>3</v>
      </c>
      <c r="B56" s="101" t="s">
        <v>134</v>
      </c>
      <c r="C56" s="100">
        <v>2017</v>
      </c>
      <c r="D56" s="115">
        <v>600</v>
      </c>
    </row>
    <row r="57" spans="1:4" s="78" customFormat="1" ht="12.75" customHeight="1" x14ac:dyDescent="0.2">
      <c r="A57" s="100">
        <v>4</v>
      </c>
      <c r="B57" s="101" t="s">
        <v>134</v>
      </c>
      <c r="C57" s="100">
        <v>2017</v>
      </c>
      <c r="D57" s="115">
        <v>600</v>
      </c>
    </row>
    <row r="58" spans="1:4" s="78" customFormat="1" ht="12.75" customHeight="1" x14ac:dyDescent="0.2">
      <c r="A58" s="100">
        <v>5</v>
      </c>
      <c r="B58" s="101" t="s">
        <v>134</v>
      </c>
      <c r="C58" s="100">
        <v>2017</v>
      </c>
      <c r="D58" s="115">
        <v>600</v>
      </c>
    </row>
    <row r="59" spans="1:4" s="78" customFormat="1" ht="12.75" customHeight="1" x14ac:dyDescent="0.2">
      <c r="A59" s="100">
        <v>6</v>
      </c>
      <c r="B59" s="101" t="s">
        <v>134</v>
      </c>
      <c r="C59" s="100">
        <v>2017</v>
      </c>
      <c r="D59" s="115">
        <v>600</v>
      </c>
    </row>
    <row r="60" spans="1:4" s="78" customFormat="1" ht="12.75" customHeight="1" x14ac:dyDescent="0.2">
      <c r="A60" s="100">
        <v>7</v>
      </c>
      <c r="B60" s="101" t="s">
        <v>134</v>
      </c>
      <c r="C60" s="100">
        <v>2017</v>
      </c>
      <c r="D60" s="115">
        <v>600</v>
      </c>
    </row>
    <row r="61" spans="1:4" s="78" customFormat="1" ht="12.75" customHeight="1" x14ac:dyDescent="0.2">
      <c r="A61" s="100">
        <v>8</v>
      </c>
      <c r="B61" s="101" t="s">
        <v>134</v>
      </c>
      <c r="C61" s="100">
        <v>2017</v>
      </c>
      <c r="D61" s="115">
        <v>600</v>
      </c>
    </row>
    <row r="62" spans="1:4" s="78" customFormat="1" ht="12.75" customHeight="1" x14ac:dyDescent="0.2">
      <c r="A62" s="100">
        <v>9</v>
      </c>
      <c r="B62" s="101" t="s">
        <v>134</v>
      </c>
      <c r="C62" s="100">
        <v>2017</v>
      </c>
      <c r="D62" s="115">
        <v>600</v>
      </c>
    </row>
    <row r="63" spans="1:4" s="78" customFormat="1" ht="12.75" customHeight="1" x14ac:dyDescent="0.2">
      <c r="A63" s="100">
        <v>10</v>
      </c>
      <c r="B63" s="101" t="s">
        <v>134</v>
      </c>
      <c r="C63" s="100">
        <v>2017</v>
      </c>
      <c r="D63" s="115">
        <v>600</v>
      </c>
    </row>
    <row r="64" spans="1:4" s="78" customFormat="1" ht="12.75" customHeight="1" x14ac:dyDescent="0.2">
      <c r="A64" s="100">
        <v>11</v>
      </c>
      <c r="B64" s="101" t="s">
        <v>134</v>
      </c>
      <c r="C64" s="100">
        <v>2017</v>
      </c>
      <c r="D64" s="115">
        <v>600</v>
      </c>
    </row>
    <row r="65" spans="1:4" s="78" customFormat="1" ht="12.75" customHeight="1" x14ac:dyDescent="0.2">
      <c r="A65" s="100">
        <v>12</v>
      </c>
      <c r="B65" s="101" t="s">
        <v>134</v>
      </c>
      <c r="C65" s="100">
        <v>2017</v>
      </c>
      <c r="D65" s="115">
        <v>600</v>
      </c>
    </row>
    <row r="66" spans="1:4" s="78" customFormat="1" ht="12.75" customHeight="1" x14ac:dyDescent="0.2">
      <c r="A66" s="100">
        <v>13</v>
      </c>
      <c r="B66" s="101" t="s">
        <v>134</v>
      </c>
      <c r="C66" s="100">
        <v>2017</v>
      </c>
      <c r="D66" s="115">
        <v>600</v>
      </c>
    </row>
    <row r="67" spans="1:4" s="78" customFormat="1" ht="12.75" customHeight="1" x14ac:dyDescent="0.2">
      <c r="A67" s="100">
        <v>14</v>
      </c>
      <c r="B67" s="101" t="s">
        <v>134</v>
      </c>
      <c r="C67" s="100">
        <v>2017</v>
      </c>
      <c r="D67" s="115">
        <v>600</v>
      </c>
    </row>
    <row r="68" spans="1:4" s="78" customFormat="1" ht="12.75" customHeight="1" x14ac:dyDescent="0.2">
      <c r="A68" s="100">
        <v>15</v>
      </c>
      <c r="B68" s="101" t="s">
        <v>134</v>
      </c>
      <c r="C68" s="100">
        <v>2017</v>
      </c>
      <c r="D68" s="115">
        <v>600</v>
      </c>
    </row>
    <row r="69" spans="1:4" s="78" customFormat="1" ht="12.75" customHeight="1" x14ac:dyDescent="0.2">
      <c r="A69" s="100">
        <v>16</v>
      </c>
      <c r="B69" s="101" t="s">
        <v>134</v>
      </c>
      <c r="C69" s="100">
        <v>2017</v>
      </c>
      <c r="D69" s="115">
        <v>600</v>
      </c>
    </row>
    <row r="70" spans="1:4" s="78" customFormat="1" ht="12.75" customHeight="1" x14ac:dyDescent="0.2">
      <c r="A70" s="100">
        <v>17</v>
      </c>
      <c r="B70" s="101" t="s">
        <v>134</v>
      </c>
      <c r="C70" s="100">
        <v>2017</v>
      </c>
      <c r="D70" s="115">
        <v>600</v>
      </c>
    </row>
    <row r="71" spans="1:4" s="78" customFormat="1" ht="12.75" customHeight="1" x14ac:dyDescent="0.2">
      <c r="A71" s="100">
        <v>18</v>
      </c>
      <c r="B71" s="101" t="s">
        <v>134</v>
      </c>
      <c r="C71" s="100">
        <v>2017</v>
      </c>
      <c r="D71" s="115">
        <v>600</v>
      </c>
    </row>
    <row r="72" spans="1:4" s="78" customFormat="1" ht="12.75" customHeight="1" x14ac:dyDescent="0.2">
      <c r="A72" s="100">
        <v>19</v>
      </c>
      <c r="B72" s="101" t="s">
        <v>134</v>
      </c>
      <c r="C72" s="100">
        <v>2017</v>
      </c>
      <c r="D72" s="115">
        <v>600</v>
      </c>
    </row>
    <row r="73" spans="1:4" s="78" customFormat="1" ht="12.75" customHeight="1" x14ac:dyDescent="0.2">
      <c r="A73" s="100">
        <v>20</v>
      </c>
      <c r="B73" s="101" t="s">
        <v>134</v>
      </c>
      <c r="C73" s="100">
        <v>2017</v>
      </c>
      <c r="D73" s="115">
        <v>600</v>
      </c>
    </row>
    <row r="74" spans="1:4" s="78" customFormat="1" ht="12.75" customHeight="1" x14ac:dyDescent="0.2">
      <c r="A74" s="100">
        <v>21</v>
      </c>
      <c r="B74" s="101" t="s">
        <v>135</v>
      </c>
      <c r="C74" s="100">
        <v>2018</v>
      </c>
      <c r="D74" s="115">
        <v>3745.35</v>
      </c>
    </row>
    <row r="75" spans="1:4" s="78" customFormat="1" ht="12.75" customHeight="1" x14ac:dyDescent="0.2">
      <c r="A75" s="100">
        <v>22</v>
      </c>
      <c r="B75" s="101" t="s">
        <v>136</v>
      </c>
      <c r="C75" s="100">
        <v>2019</v>
      </c>
      <c r="D75" s="115">
        <v>700</v>
      </c>
    </row>
    <row r="76" spans="1:4" s="78" customFormat="1" ht="12.75" customHeight="1" x14ac:dyDescent="0.2">
      <c r="A76" s="100">
        <v>23</v>
      </c>
      <c r="B76" s="101" t="s">
        <v>137</v>
      </c>
      <c r="C76" s="100">
        <v>2020</v>
      </c>
      <c r="D76" s="115">
        <v>900</v>
      </c>
    </row>
    <row r="77" spans="1:4" s="78" customFormat="1" ht="12.75" customHeight="1" x14ac:dyDescent="0.2">
      <c r="A77" s="100">
        <v>24</v>
      </c>
      <c r="B77" s="101" t="s">
        <v>138</v>
      </c>
      <c r="C77" s="100">
        <v>2020</v>
      </c>
      <c r="D77" s="115">
        <v>1350</v>
      </c>
    </row>
    <row r="78" spans="1:4" s="78" customFormat="1" ht="12.75" customHeight="1" x14ac:dyDescent="0.2">
      <c r="A78" s="100">
        <v>25</v>
      </c>
      <c r="B78" s="101" t="s">
        <v>139</v>
      </c>
      <c r="C78" s="100">
        <v>2021</v>
      </c>
      <c r="D78" s="115">
        <v>1050</v>
      </c>
    </row>
    <row r="79" spans="1:4" s="78" customFormat="1" ht="12.75" customHeight="1" x14ac:dyDescent="0.2">
      <c r="A79" s="100">
        <v>26</v>
      </c>
      <c r="B79" s="101" t="s">
        <v>140</v>
      </c>
      <c r="C79" s="100">
        <v>2021</v>
      </c>
      <c r="D79" s="115">
        <v>650</v>
      </c>
    </row>
    <row r="80" spans="1:4" s="78" customFormat="1" ht="12.75" customHeight="1" x14ac:dyDescent="0.2">
      <c r="A80" s="100">
        <v>27</v>
      </c>
      <c r="B80" s="101" t="s">
        <v>141</v>
      </c>
      <c r="C80" s="100">
        <v>2021</v>
      </c>
      <c r="D80" s="115">
        <v>2070.35</v>
      </c>
    </row>
    <row r="81" spans="1:4" s="78" customFormat="1" ht="12.75" customHeight="1" x14ac:dyDescent="0.2">
      <c r="A81" s="100">
        <v>28</v>
      </c>
      <c r="B81" s="101" t="s">
        <v>142</v>
      </c>
      <c r="C81" s="100">
        <v>2021</v>
      </c>
      <c r="D81" s="115">
        <v>2230.54</v>
      </c>
    </row>
    <row r="82" spans="1:4" s="78" customFormat="1" ht="12.75" customHeight="1" x14ac:dyDescent="0.2">
      <c r="A82" s="100">
        <v>29</v>
      </c>
      <c r="B82" s="101" t="s">
        <v>143</v>
      </c>
      <c r="C82" s="100">
        <v>2021</v>
      </c>
      <c r="D82" s="115">
        <v>29900</v>
      </c>
    </row>
    <row r="83" spans="1:4" s="78" customFormat="1" ht="12.75" customHeight="1" x14ac:dyDescent="0.2">
      <c r="A83" s="144" t="s">
        <v>7</v>
      </c>
      <c r="B83" s="144"/>
      <c r="C83" s="144"/>
      <c r="D83" s="12">
        <f>SUM(D54:D82)</f>
        <v>54596.24</v>
      </c>
    </row>
    <row r="84" spans="1:4" s="78" customFormat="1" ht="12.75" customHeight="1" x14ac:dyDescent="0.2">
      <c r="A84" s="8"/>
      <c r="B84" s="4"/>
      <c r="C84" s="15"/>
      <c r="D84" s="33"/>
    </row>
    <row r="85" spans="1:4" s="78" customFormat="1" ht="12.75" customHeight="1" x14ac:dyDescent="0.2">
      <c r="A85" s="8"/>
      <c r="B85" s="4"/>
      <c r="C85" s="15"/>
      <c r="D85" s="32" t="s">
        <v>12</v>
      </c>
    </row>
    <row r="86" spans="1:4" s="78" customFormat="1" ht="12.75" customHeight="1" x14ac:dyDescent="0.2">
      <c r="A86" s="8"/>
      <c r="B86" s="4"/>
      <c r="C86" s="15"/>
      <c r="D86" s="33"/>
    </row>
    <row r="87" spans="1:4" s="78" customFormat="1" ht="12.75" customHeight="1" x14ac:dyDescent="0.2">
      <c r="A87" s="44" t="s">
        <v>0</v>
      </c>
      <c r="B87" s="7" t="s">
        <v>3</v>
      </c>
      <c r="C87" s="45" t="s">
        <v>4</v>
      </c>
      <c r="D87" s="6" t="s">
        <v>2</v>
      </c>
    </row>
    <row r="88" spans="1:4" s="78" customFormat="1" ht="12.75" customHeight="1" x14ac:dyDescent="0.2">
      <c r="A88" s="145" t="s">
        <v>25</v>
      </c>
      <c r="B88" s="145"/>
      <c r="C88" s="145"/>
      <c r="D88" s="145"/>
    </row>
    <row r="89" spans="1:4" s="78" customFormat="1" ht="12.75" customHeight="1" x14ac:dyDescent="0.2">
      <c r="A89" s="83">
        <v>1</v>
      </c>
      <c r="B89" s="82" t="s">
        <v>64</v>
      </c>
      <c r="C89" s="83">
        <v>2018</v>
      </c>
      <c r="D89" s="125">
        <v>3099.02</v>
      </c>
    </row>
    <row r="90" spans="1:4" s="78" customFormat="1" ht="12.75" customHeight="1" x14ac:dyDescent="0.2">
      <c r="A90" s="83">
        <v>2</v>
      </c>
      <c r="B90" s="82" t="s">
        <v>67</v>
      </c>
      <c r="C90" s="83">
        <v>2018</v>
      </c>
      <c r="D90" s="125">
        <v>3690</v>
      </c>
    </row>
    <row r="91" spans="1:4" ht="25.5" x14ac:dyDescent="0.2">
      <c r="A91" s="83">
        <v>3</v>
      </c>
      <c r="B91" s="82" t="s">
        <v>68</v>
      </c>
      <c r="C91" s="83">
        <v>2018</v>
      </c>
      <c r="D91" s="125">
        <v>1463.7</v>
      </c>
    </row>
    <row r="92" spans="1:4" ht="25.5" x14ac:dyDescent="0.2">
      <c r="A92" s="83">
        <v>4</v>
      </c>
      <c r="B92" s="82" t="s">
        <v>68</v>
      </c>
      <c r="C92" s="83">
        <v>2018</v>
      </c>
      <c r="D92" s="125">
        <v>1107</v>
      </c>
    </row>
    <row r="93" spans="1:4" ht="25.5" x14ac:dyDescent="0.2">
      <c r="A93" s="83">
        <v>5</v>
      </c>
      <c r="B93" s="82" t="s">
        <v>68</v>
      </c>
      <c r="C93" s="83">
        <v>2018</v>
      </c>
      <c r="D93" s="125">
        <v>1107</v>
      </c>
    </row>
    <row r="94" spans="1:4" ht="25.5" x14ac:dyDescent="0.2">
      <c r="A94" s="83">
        <v>6</v>
      </c>
      <c r="B94" s="82" t="s">
        <v>68</v>
      </c>
      <c r="C94" s="83">
        <v>2018</v>
      </c>
      <c r="D94" s="125">
        <v>1107</v>
      </c>
    </row>
    <row r="95" spans="1:4" ht="25.5" x14ac:dyDescent="0.2">
      <c r="A95" s="83">
        <v>7</v>
      </c>
      <c r="B95" s="82" t="s">
        <v>68</v>
      </c>
      <c r="C95" s="83">
        <v>2018</v>
      </c>
      <c r="D95" s="125">
        <v>1107</v>
      </c>
    </row>
    <row r="96" spans="1:4" x14ac:dyDescent="0.2">
      <c r="A96" s="83">
        <v>8</v>
      </c>
      <c r="B96" s="82" t="s">
        <v>83</v>
      </c>
      <c r="C96" s="83">
        <v>2019</v>
      </c>
      <c r="D96" s="125">
        <v>1619.91</v>
      </c>
    </row>
    <row r="97" spans="1:4" x14ac:dyDescent="0.2">
      <c r="A97" s="83">
        <v>9</v>
      </c>
      <c r="B97" s="82" t="s">
        <v>85</v>
      </c>
      <c r="C97" s="83">
        <v>2020</v>
      </c>
      <c r="D97" s="125">
        <v>1121.76</v>
      </c>
    </row>
    <row r="98" spans="1:4" x14ac:dyDescent="0.2">
      <c r="A98" s="83">
        <v>10</v>
      </c>
      <c r="B98" s="82" t="s">
        <v>86</v>
      </c>
      <c r="C98" s="83">
        <v>2020</v>
      </c>
      <c r="D98" s="125">
        <v>1062.72</v>
      </c>
    </row>
    <row r="99" spans="1:4" x14ac:dyDescent="0.2">
      <c r="A99" s="83">
        <v>11</v>
      </c>
      <c r="B99" s="82" t="s">
        <v>86</v>
      </c>
      <c r="C99" s="83">
        <v>2020</v>
      </c>
      <c r="D99" s="125">
        <v>1121.76</v>
      </c>
    </row>
    <row r="100" spans="1:4" x14ac:dyDescent="0.2">
      <c r="A100" s="83">
        <v>12</v>
      </c>
      <c r="B100" s="82" t="s">
        <v>87</v>
      </c>
      <c r="C100" s="83">
        <v>2020</v>
      </c>
      <c r="D100" s="125">
        <v>2610</v>
      </c>
    </row>
    <row r="101" spans="1:4" x14ac:dyDescent="0.2">
      <c r="A101" s="83">
        <v>13</v>
      </c>
      <c r="B101" s="82" t="s">
        <v>88</v>
      </c>
      <c r="C101" s="83">
        <v>2020</v>
      </c>
      <c r="D101" s="125">
        <v>2080</v>
      </c>
    </row>
    <row r="102" spans="1:4" x14ac:dyDescent="0.2">
      <c r="A102" s="83">
        <v>14</v>
      </c>
      <c r="B102" s="82" t="s">
        <v>88</v>
      </c>
      <c r="C102" s="83">
        <v>2020</v>
      </c>
      <c r="D102" s="125">
        <v>2080</v>
      </c>
    </row>
    <row r="103" spans="1:4" x14ac:dyDescent="0.2">
      <c r="A103" s="83">
        <v>15</v>
      </c>
      <c r="B103" s="82" t="s">
        <v>89</v>
      </c>
      <c r="C103" s="83">
        <v>2020</v>
      </c>
      <c r="D103" s="125">
        <v>2129.13</v>
      </c>
    </row>
    <row r="104" spans="1:4" x14ac:dyDescent="0.2">
      <c r="A104" s="83">
        <v>16</v>
      </c>
      <c r="B104" s="82" t="s">
        <v>89</v>
      </c>
      <c r="C104" s="83">
        <v>2020</v>
      </c>
      <c r="D104" s="125">
        <v>2129.13</v>
      </c>
    </row>
    <row r="105" spans="1:4" x14ac:dyDescent="0.2">
      <c r="A105" s="83">
        <v>17</v>
      </c>
      <c r="B105" s="82" t="s">
        <v>89</v>
      </c>
      <c r="C105" s="83">
        <v>2020</v>
      </c>
      <c r="D105" s="125">
        <v>2007.36</v>
      </c>
    </row>
    <row r="106" spans="1:4" x14ac:dyDescent="0.2">
      <c r="A106" s="83">
        <v>18</v>
      </c>
      <c r="B106" s="82" t="s">
        <v>89</v>
      </c>
      <c r="C106" s="83">
        <v>2020</v>
      </c>
      <c r="D106" s="125">
        <v>2007.36</v>
      </c>
    </row>
    <row r="107" spans="1:4" x14ac:dyDescent="0.2">
      <c r="A107" s="83">
        <v>19</v>
      </c>
      <c r="B107" s="82" t="s">
        <v>90</v>
      </c>
      <c r="C107" s="83">
        <v>2020</v>
      </c>
      <c r="D107" s="125">
        <v>2995.05</v>
      </c>
    </row>
    <row r="108" spans="1:4" x14ac:dyDescent="0.2">
      <c r="A108" s="83">
        <v>20</v>
      </c>
      <c r="B108" s="82" t="s">
        <v>90</v>
      </c>
      <c r="C108" s="83">
        <v>2020</v>
      </c>
      <c r="D108" s="125">
        <v>2995.05</v>
      </c>
    </row>
    <row r="109" spans="1:4" x14ac:dyDescent="0.2">
      <c r="A109" s="83">
        <v>21</v>
      </c>
      <c r="B109" s="82" t="s">
        <v>90</v>
      </c>
      <c r="C109" s="83">
        <v>2020</v>
      </c>
      <c r="D109" s="125">
        <v>2995.05</v>
      </c>
    </row>
    <row r="110" spans="1:4" x14ac:dyDescent="0.2">
      <c r="A110" s="83">
        <v>22</v>
      </c>
      <c r="B110" s="82" t="s">
        <v>90</v>
      </c>
      <c r="C110" s="83">
        <v>2020</v>
      </c>
      <c r="D110" s="125">
        <v>2995.05</v>
      </c>
    </row>
    <row r="111" spans="1:4" x14ac:dyDescent="0.2">
      <c r="A111" s="83">
        <v>23</v>
      </c>
      <c r="B111" s="82" t="s">
        <v>90</v>
      </c>
      <c r="C111" s="83">
        <v>2020</v>
      </c>
      <c r="D111" s="125">
        <v>2995.05</v>
      </c>
    </row>
    <row r="112" spans="1:4" x14ac:dyDescent="0.2">
      <c r="A112" s="83">
        <v>24</v>
      </c>
      <c r="B112" s="82" t="s">
        <v>90</v>
      </c>
      <c r="C112" s="83">
        <v>2020</v>
      </c>
      <c r="D112" s="125">
        <v>2995.05</v>
      </c>
    </row>
    <row r="113" spans="1:4" x14ac:dyDescent="0.2">
      <c r="A113" s="83">
        <v>25</v>
      </c>
      <c r="B113" s="82" t="s">
        <v>90</v>
      </c>
      <c r="C113" s="83">
        <v>2020</v>
      </c>
      <c r="D113" s="125">
        <v>2995.05</v>
      </c>
    </row>
    <row r="114" spans="1:4" x14ac:dyDescent="0.2">
      <c r="A114" s="83">
        <v>26</v>
      </c>
      <c r="B114" s="82" t="s">
        <v>90</v>
      </c>
      <c r="C114" s="83">
        <v>2020</v>
      </c>
      <c r="D114" s="125">
        <v>2995.05</v>
      </c>
    </row>
    <row r="115" spans="1:4" x14ac:dyDescent="0.2">
      <c r="A115" s="83">
        <v>27</v>
      </c>
      <c r="B115" s="82" t="s">
        <v>90</v>
      </c>
      <c r="C115" s="83">
        <v>2020</v>
      </c>
      <c r="D115" s="125">
        <v>2995.05</v>
      </c>
    </row>
    <row r="116" spans="1:4" x14ac:dyDescent="0.2">
      <c r="A116" s="83">
        <v>28</v>
      </c>
      <c r="B116" s="82" t="s">
        <v>90</v>
      </c>
      <c r="C116" s="83">
        <v>2020</v>
      </c>
      <c r="D116" s="125">
        <v>2995.05</v>
      </c>
    </row>
    <row r="117" spans="1:4" x14ac:dyDescent="0.2">
      <c r="A117" s="83">
        <v>29</v>
      </c>
      <c r="B117" s="82" t="s">
        <v>90</v>
      </c>
      <c r="C117" s="83">
        <v>2020</v>
      </c>
      <c r="D117" s="125">
        <v>2995.05</v>
      </c>
    </row>
    <row r="118" spans="1:4" x14ac:dyDescent="0.2">
      <c r="A118" s="83">
        <v>30</v>
      </c>
      <c r="B118" s="82" t="s">
        <v>90</v>
      </c>
      <c r="C118" s="83">
        <v>2020</v>
      </c>
      <c r="D118" s="125">
        <v>2995.05</v>
      </c>
    </row>
    <row r="119" spans="1:4" x14ac:dyDescent="0.2">
      <c r="A119" s="83">
        <v>31</v>
      </c>
      <c r="B119" s="82" t="s">
        <v>90</v>
      </c>
      <c r="C119" s="83">
        <v>2020</v>
      </c>
      <c r="D119" s="125">
        <v>2995.05</v>
      </c>
    </row>
    <row r="120" spans="1:4" x14ac:dyDescent="0.2">
      <c r="A120" s="83">
        <v>32</v>
      </c>
      <c r="B120" s="82" t="s">
        <v>90</v>
      </c>
      <c r="C120" s="83">
        <v>2020</v>
      </c>
      <c r="D120" s="125">
        <v>2995.05</v>
      </c>
    </row>
    <row r="121" spans="1:4" x14ac:dyDescent="0.2">
      <c r="A121" s="83">
        <v>33</v>
      </c>
      <c r="B121" s="82" t="s">
        <v>90</v>
      </c>
      <c r="C121" s="83">
        <v>2020</v>
      </c>
      <c r="D121" s="125">
        <v>2995.05</v>
      </c>
    </row>
    <row r="122" spans="1:4" x14ac:dyDescent="0.2">
      <c r="A122" s="83">
        <v>34</v>
      </c>
      <c r="B122" s="82" t="s">
        <v>91</v>
      </c>
      <c r="C122" s="83">
        <v>2020</v>
      </c>
      <c r="D122" s="125">
        <v>2499.89</v>
      </c>
    </row>
    <row r="123" spans="1:4" x14ac:dyDescent="0.2">
      <c r="A123" s="83">
        <v>35</v>
      </c>
      <c r="B123" s="82" t="s">
        <v>91</v>
      </c>
      <c r="C123" s="83">
        <v>2020</v>
      </c>
      <c r="D123" s="125">
        <v>2499.89</v>
      </c>
    </row>
    <row r="124" spans="1:4" x14ac:dyDescent="0.2">
      <c r="A124" s="83">
        <v>36</v>
      </c>
      <c r="B124" s="82" t="s">
        <v>91</v>
      </c>
      <c r="C124" s="83">
        <v>2020</v>
      </c>
      <c r="D124" s="125">
        <v>2499.89</v>
      </c>
    </row>
    <row r="125" spans="1:4" x14ac:dyDescent="0.2">
      <c r="A125" s="83">
        <v>37</v>
      </c>
      <c r="B125" s="82" t="s">
        <v>91</v>
      </c>
      <c r="C125" s="83">
        <v>2020</v>
      </c>
      <c r="D125" s="125">
        <v>2499.89</v>
      </c>
    </row>
    <row r="126" spans="1:4" x14ac:dyDescent="0.2">
      <c r="A126" s="83">
        <v>38</v>
      </c>
      <c r="B126" s="82" t="s">
        <v>91</v>
      </c>
      <c r="C126" s="83">
        <v>2020</v>
      </c>
      <c r="D126" s="125">
        <v>2499.89</v>
      </c>
    </row>
    <row r="127" spans="1:4" x14ac:dyDescent="0.2">
      <c r="A127" s="83">
        <v>39</v>
      </c>
      <c r="B127" s="82" t="s">
        <v>91</v>
      </c>
      <c r="C127" s="83">
        <v>2020</v>
      </c>
      <c r="D127" s="125">
        <v>2499.89</v>
      </c>
    </row>
    <row r="128" spans="1:4" x14ac:dyDescent="0.2">
      <c r="A128" s="83">
        <v>40</v>
      </c>
      <c r="B128" s="82" t="s">
        <v>91</v>
      </c>
      <c r="C128" s="83">
        <v>2020</v>
      </c>
      <c r="D128" s="125">
        <v>2499.89</v>
      </c>
    </row>
    <row r="129" spans="1:4" x14ac:dyDescent="0.2">
      <c r="A129" s="83">
        <v>41</v>
      </c>
      <c r="B129" s="82" t="s">
        <v>91</v>
      </c>
      <c r="C129" s="83">
        <v>2020</v>
      </c>
      <c r="D129" s="125">
        <v>2499.89</v>
      </c>
    </row>
    <row r="130" spans="1:4" x14ac:dyDescent="0.2">
      <c r="A130" s="83">
        <v>42</v>
      </c>
      <c r="B130" s="82" t="s">
        <v>91</v>
      </c>
      <c r="C130" s="83">
        <v>2020</v>
      </c>
      <c r="D130" s="125">
        <v>2499.89</v>
      </c>
    </row>
    <row r="131" spans="1:4" x14ac:dyDescent="0.2">
      <c r="A131" s="83">
        <v>43</v>
      </c>
      <c r="B131" s="82" t="s">
        <v>91</v>
      </c>
      <c r="C131" s="83">
        <v>2020</v>
      </c>
      <c r="D131" s="125">
        <v>2499.89</v>
      </c>
    </row>
    <row r="132" spans="1:4" x14ac:dyDescent="0.2">
      <c r="A132" s="83">
        <v>44</v>
      </c>
      <c r="B132" s="82" t="s">
        <v>91</v>
      </c>
      <c r="C132" s="83">
        <v>2020</v>
      </c>
      <c r="D132" s="125">
        <v>2499.89</v>
      </c>
    </row>
    <row r="133" spans="1:4" x14ac:dyDescent="0.2">
      <c r="A133" s="83">
        <v>45</v>
      </c>
      <c r="B133" s="82" t="s">
        <v>91</v>
      </c>
      <c r="C133" s="83">
        <v>2020</v>
      </c>
      <c r="D133" s="125">
        <v>2499.89</v>
      </c>
    </row>
    <row r="134" spans="1:4" x14ac:dyDescent="0.2">
      <c r="A134" s="83">
        <v>46</v>
      </c>
      <c r="B134" s="82" t="s">
        <v>91</v>
      </c>
      <c r="C134" s="83">
        <v>2020</v>
      </c>
      <c r="D134" s="125">
        <v>2499.89</v>
      </c>
    </row>
    <row r="135" spans="1:4" x14ac:dyDescent="0.2">
      <c r="A135" s="83">
        <v>47</v>
      </c>
      <c r="B135" s="82" t="s">
        <v>91</v>
      </c>
      <c r="C135" s="83">
        <v>2020</v>
      </c>
      <c r="D135" s="125">
        <v>2499.89</v>
      </c>
    </row>
    <row r="136" spans="1:4" x14ac:dyDescent="0.2">
      <c r="A136" s="83">
        <v>48</v>
      </c>
      <c r="B136" s="82" t="s">
        <v>91</v>
      </c>
      <c r="C136" s="83">
        <v>2020</v>
      </c>
      <c r="D136" s="125">
        <v>2499.89</v>
      </c>
    </row>
    <row r="137" spans="1:4" x14ac:dyDescent="0.2">
      <c r="A137" s="83">
        <v>49</v>
      </c>
      <c r="B137" s="82" t="s">
        <v>91</v>
      </c>
      <c r="C137" s="83">
        <v>2020</v>
      </c>
      <c r="D137" s="125">
        <v>2499.89</v>
      </c>
    </row>
    <row r="138" spans="1:4" x14ac:dyDescent="0.2">
      <c r="A138" s="83">
        <v>50</v>
      </c>
      <c r="B138" s="82" t="s">
        <v>91</v>
      </c>
      <c r="C138" s="83">
        <v>2020</v>
      </c>
      <c r="D138" s="125">
        <v>2499.89</v>
      </c>
    </row>
    <row r="139" spans="1:4" x14ac:dyDescent="0.2">
      <c r="A139" s="83">
        <v>51</v>
      </c>
      <c r="B139" s="82" t="s">
        <v>91</v>
      </c>
      <c r="C139" s="83">
        <v>2020</v>
      </c>
      <c r="D139" s="125">
        <v>2499.89</v>
      </c>
    </row>
    <row r="140" spans="1:4" x14ac:dyDescent="0.2">
      <c r="A140" s="83">
        <v>52</v>
      </c>
      <c r="B140" s="82" t="s">
        <v>102</v>
      </c>
      <c r="C140" s="83">
        <v>2021</v>
      </c>
      <c r="D140" s="125">
        <v>4999.95</v>
      </c>
    </row>
    <row r="141" spans="1:4" x14ac:dyDescent="0.2">
      <c r="A141" s="144" t="s">
        <v>7</v>
      </c>
      <c r="B141" s="144"/>
      <c r="C141" s="144"/>
      <c r="D141" s="12">
        <f>SUM(D89:D140)</f>
        <v>127573.57000000002</v>
      </c>
    </row>
    <row r="142" spans="1:4" x14ac:dyDescent="0.2">
      <c r="A142" s="143" t="s">
        <v>104</v>
      </c>
      <c r="B142" s="143"/>
      <c r="C142" s="143"/>
      <c r="D142" s="143"/>
    </row>
    <row r="143" spans="1:4" x14ac:dyDescent="0.2">
      <c r="A143" s="100">
        <v>1</v>
      </c>
      <c r="B143" s="101" t="s">
        <v>113</v>
      </c>
      <c r="C143" s="102"/>
      <c r="D143" s="103"/>
    </row>
    <row r="144" spans="1:4" x14ac:dyDescent="0.2">
      <c r="A144" s="144" t="s">
        <v>7</v>
      </c>
      <c r="B144" s="144"/>
      <c r="C144" s="144"/>
      <c r="D144" s="12">
        <f>SUM(D143:D143)</f>
        <v>0</v>
      </c>
    </row>
    <row r="145" spans="1:4" x14ac:dyDescent="0.2">
      <c r="A145" s="143" t="s">
        <v>116</v>
      </c>
      <c r="B145" s="143"/>
      <c r="C145" s="143"/>
      <c r="D145" s="143"/>
    </row>
    <row r="146" spans="1:4" x14ac:dyDescent="0.2">
      <c r="A146" s="100">
        <v>1</v>
      </c>
      <c r="B146" s="101" t="s">
        <v>123</v>
      </c>
      <c r="C146" s="100">
        <v>2020</v>
      </c>
      <c r="D146" s="106">
        <v>1420</v>
      </c>
    </row>
    <row r="147" spans="1:4" x14ac:dyDescent="0.2">
      <c r="A147" s="100">
        <v>2</v>
      </c>
      <c r="B147" s="101" t="s">
        <v>124</v>
      </c>
      <c r="C147" s="100">
        <v>2020</v>
      </c>
      <c r="D147" s="106">
        <v>3286.08</v>
      </c>
    </row>
    <row r="148" spans="1:4" x14ac:dyDescent="0.2">
      <c r="A148" s="100">
        <v>3</v>
      </c>
      <c r="B148" s="101" t="s">
        <v>125</v>
      </c>
      <c r="C148" s="100">
        <v>2020</v>
      </c>
      <c r="D148" s="106">
        <v>3222.12</v>
      </c>
    </row>
    <row r="149" spans="1:4" x14ac:dyDescent="0.2">
      <c r="A149" s="100">
        <v>4</v>
      </c>
      <c r="B149" s="101" t="s">
        <v>125</v>
      </c>
      <c r="C149" s="100">
        <v>2020</v>
      </c>
      <c r="D149" s="106">
        <v>3222.12</v>
      </c>
    </row>
    <row r="150" spans="1:4" x14ac:dyDescent="0.2">
      <c r="A150" s="100">
        <v>5</v>
      </c>
      <c r="B150" s="101" t="s">
        <v>125</v>
      </c>
      <c r="C150" s="100">
        <v>2020</v>
      </c>
      <c r="D150" s="106">
        <v>3222.12</v>
      </c>
    </row>
    <row r="151" spans="1:4" x14ac:dyDescent="0.2">
      <c r="A151" s="100">
        <v>6</v>
      </c>
      <c r="B151" s="101" t="s">
        <v>125</v>
      </c>
      <c r="C151" s="100">
        <v>2020</v>
      </c>
      <c r="D151" s="106">
        <v>3222.12</v>
      </c>
    </row>
    <row r="152" spans="1:4" x14ac:dyDescent="0.2">
      <c r="A152" s="100">
        <v>7</v>
      </c>
      <c r="B152" s="101" t="s">
        <v>126</v>
      </c>
      <c r="C152" s="100">
        <v>2021</v>
      </c>
      <c r="D152" s="106">
        <v>517.23</v>
      </c>
    </row>
    <row r="153" spans="1:4" x14ac:dyDescent="0.2">
      <c r="A153" s="144" t="s">
        <v>7</v>
      </c>
      <c r="B153" s="144"/>
      <c r="C153" s="144"/>
      <c r="D153" s="12">
        <f>SUM(D146:D152)</f>
        <v>18111.789999999997</v>
      </c>
    </row>
    <row r="154" spans="1:4" x14ac:dyDescent="0.2">
      <c r="A154" s="143" t="s">
        <v>160</v>
      </c>
      <c r="B154" s="143"/>
      <c r="C154" s="143"/>
      <c r="D154" s="143"/>
    </row>
    <row r="155" spans="1:4" x14ac:dyDescent="0.2">
      <c r="A155" s="96">
        <v>1</v>
      </c>
      <c r="B155" s="101" t="s">
        <v>144</v>
      </c>
      <c r="C155" s="100">
        <v>2018</v>
      </c>
      <c r="D155" s="115">
        <v>8750</v>
      </c>
    </row>
    <row r="156" spans="1:4" x14ac:dyDescent="0.2">
      <c r="A156" s="96">
        <v>2</v>
      </c>
      <c r="B156" s="101" t="s">
        <v>144</v>
      </c>
      <c r="C156" s="100">
        <v>2018</v>
      </c>
      <c r="D156" s="115">
        <v>8750</v>
      </c>
    </row>
    <row r="157" spans="1:4" x14ac:dyDescent="0.2">
      <c r="A157" s="96">
        <v>3</v>
      </c>
      <c r="B157" s="101" t="s">
        <v>145</v>
      </c>
      <c r="C157" s="100">
        <v>2018</v>
      </c>
      <c r="D157" s="115">
        <v>2000</v>
      </c>
    </row>
    <row r="158" spans="1:4" x14ac:dyDescent="0.2">
      <c r="A158" s="96">
        <v>4</v>
      </c>
      <c r="B158" s="101" t="s">
        <v>145</v>
      </c>
      <c r="C158" s="100">
        <v>2018</v>
      </c>
      <c r="D158" s="115">
        <v>2000</v>
      </c>
    </row>
    <row r="159" spans="1:4" x14ac:dyDescent="0.2">
      <c r="A159" s="96">
        <v>5</v>
      </c>
      <c r="B159" s="101" t="s">
        <v>146</v>
      </c>
      <c r="C159" s="100">
        <v>2021</v>
      </c>
      <c r="D159" s="115">
        <v>5600</v>
      </c>
    </row>
    <row r="160" spans="1:4" x14ac:dyDescent="0.2">
      <c r="A160" s="96">
        <v>6</v>
      </c>
      <c r="B160" s="101" t="s">
        <v>146</v>
      </c>
      <c r="C160" s="100">
        <v>2021</v>
      </c>
      <c r="D160" s="115">
        <v>5600</v>
      </c>
    </row>
    <row r="161" spans="1:4" x14ac:dyDescent="0.2">
      <c r="A161" s="96">
        <v>7</v>
      </c>
      <c r="B161" s="101" t="s">
        <v>146</v>
      </c>
      <c r="C161" s="100">
        <v>2021</v>
      </c>
      <c r="D161" s="115">
        <v>5600</v>
      </c>
    </row>
    <row r="162" spans="1:4" ht="25.5" x14ac:dyDescent="0.2">
      <c r="A162" s="96">
        <v>8</v>
      </c>
      <c r="B162" s="101" t="s">
        <v>147</v>
      </c>
      <c r="C162" s="100">
        <v>2021</v>
      </c>
      <c r="D162" s="115">
        <v>3700</v>
      </c>
    </row>
    <row r="163" spans="1:4" x14ac:dyDescent="0.2">
      <c r="A163" s="96">
        <v>9</v>
      </c>
      <c r="B163" s="101" t="s">
        <v>148</v>
      </c>
      <c r="C163" s="100">
        <v>2021</v>
      </c>
      <c r="D163" s="115">
        <v>8750</v>
      </c>
    </row>
    <row r="164" spans="1:4" x14ac:dyDescent="0.2">
      <c r="A164" s="96">
        <v>10</v>
      </c>
      <c r="B164" s="101" t="s">
        <v>149</v>
      </c>
      <c r="C164" s="100">
        <v>2021</v>
      </c>
      <c r="D164" s="115">
        <v>820</v>
      </c>
    </row>
    <row r="165" spans="1:4" x14ac:dyDescent="0.2">
      <c r="A165" s="96">
        <v>11</v>
      </c>
      <c r="B165" s="101" t="s">
        <v>150</v>
      </c>
      <c r="C165" s="100">
        <v>2021</v>
      </c>
      <c r="D165" s="115">
        <v>820</v>
      </c>
    </row>
    <row r="166" spans="1:4" x14ac:dyDescent="0.2">
      <c r="A166" s="96">
        <v>12</v>
      </c>
      <c r="B166" s="101" t="s">
        <v>151</v>
      </c>
      <c r="C166" s="100">
        <v>2021</v>
      </c>
      <c r="D166" s="115">
        <v>3499</v>
      </c>
    </row>
    <row r="167" spans="1:4" x14ac:dyDescent="0.2">
      <c r="A167" s="96">
        <v>13</v>
      </c>
      <c r="B167" s="101" t="s">
        <v>151</v>
      </c>
      <c r="C167" s="100">
        <v>2021</v>
      </c>
      <c r="D167" s="115">
        <v>3499</v>
      </c>
    </row>
    <row r="168" spans="1:4" x14ac:dyDescent="0.2">
      <c r="A168" s="96">
        <v>14</v>
      </c>
      <c r="B168" s="101" t="s">
        <v>151</v>
      </c>
      <c r="C168" s="100">
        <v>2021</v>
      </c>
      <c r="D168" s="115">
        <v>3499</v>
      </c>
    </row>
    <row r="169" spans="1:4" x14ac:dyDescent="0.2">
      <c r="A169" s="96">
        <v>15</v>
      </c>
      <c r="B169" s="101" t="s">
        <v>151</v>
      </c>
      <c r="C169" s="100">
        <v>2021</v>
      </c>
      <c r="D169" s="115">
        <v>3499</v>
      </c>
    </row>
    <row r="170" spans="1:4" x14ac:dyDescent="0.2">
      <c r="A170" s="96">
        <v>16</v>
      </c>
      <c r="B170" s="101" t="s">
        <v>151</v>
      </c>
      <c r="C170" s="100">
        <v>2021</v>
      </c>
      <c r="D170" s="115">
        <v>3499</v>
      </c>
    </row>
    <row r="171" spans="1:4" x14ac:dyDescent="0.2">
      <c r="A171" s="96">
        <v>17</v>
      </c>
      <c r="B171" s="101" t="s">
        <v>152</v>
      </c>
      <c r="C171" s="100">
        <v>2019</v>
      </c>
      <c r="D171" s="115">
        <v>4412</v>
      </c>
    </row>
    <row r="172" spans="1:4" x14ac:dyDescent="0.2">
      <c r="A172" s="144" t="s">
        <v>7</v>
      </c>
      <c r="B172" s="144"/>
      <c r="C172" s="144"/>
      <c r="D172" s="12">
        <f>SUM(D155:D171)</f>
        <v>74297</v>
      </c>
    </row>
  </sheetData>
  <mergeCells count="16">
    <mergeCell ref="A153:C153"/>
    <mergeCell ref="A53:D53"/>
    <mergeCell ref="A83:C83"/>
    <mergeCell ref="A154:D154"/>
    <mergeCell ref="A172:C172"/>
    <mergeCell ref="A142:D142"/>
    <mergeCell ref="A144:C144"/>
    <mergeCell ref="A45:D45"/>
    <mergeCell ref="A52:C52"/>
    <mergeCell ref="A145:D145"/>
    <mergeCell ref="A5:D5"/>
    <mergeCell ref="A33:C33"/>
    <mergeCell ref="A88:D88"/>
    <mergeCell ref="A141:C141"/>
    <mergeCell ref="A34:D34"/>
    <mergeCell ref="A44:C44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5" orientation="portrait" r:id="rId1"/>
  <headerFooter alignWithMargins="0"/>
  <rowBreaks count="3" manualBreakCount="3">
    <brk id="52" max="3" man="1"/>
    <brk id="83" max="3" man="1"/>
    <brk id="1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9E54-4E00-4290-B41D-1430615A7EED}">
  <dimension ref="A1:D10"/>
  <sheetViews>
    <sheetView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19.7109375" customWidth="1"/>
    <col min="2" max="2" width="18.28515625" style="135" customWidth="1"/>
    <col min="3" max="3" width="18.28515625" style="86" customWidth="1"/>
    <col min="4" max="4" width="17.28515625" customWidth="1"/>
  </cols>
  <sheetData>
    <row r="1" spans="1:4" x14ac:dyDescent="0.2">
      <c r="D1" s="118" t="s">
        <v>169</v>
      </c>
    </row>
    <row r="2" spans="1:4" x14ac:dyDescent="0.2">
      <c r="D2" s="118" t="s">
        <v>156</v>
      </c>
    </row>
    <row r="4" spans="1:4" ht="38.25" x14ac:dyDescent="0.2">
      <c r="A4" s="119" t="s">
        <v>153</v>
      </c>
      <c r="B4" s="119" t="s">
        <v>154</v>
      </c>
      <c r="C4" s="119" t="s">
        <v>162</v>
      </c>
      <c r="D4" s="119" t="s">
        <v>155</v>
      </c>
    </row>
    <row r="5" spans="1:4" s="86" customFormat="1" ht="39.950000000000003" customHeight="1" x14ac:dyDescent="0.2">
      <c r="A5" s="129">
        <v>43521</v>
      </c>
      <c r="B5" s="130" t="s">
        <v>163</v>
      </c>
      <c r="C5" s="130">
        <v>1</v>
      </c>
      <c r="D5" s="132">
        <v>1619</v>
      </c>
    </row>
    <row r="6" spans="1:4" s="86" customFormat="1" ht="39.950000000000003" customHeight="1" x14ac:dyDescent="0.2">
      <c r="A6" s="128">
        <v>43877</v>
      </c>
      <c r="B6" s="131" t="s">
        <v>161</v>
      </c>
      <c r="C6" s="131">
        <v>2</v>
      </c>
      <c r="D6" s="133">
        <v>600</v>
      </c>
    </row>
    <row r="7" spans="1:4" s="86" customFormat="1" ht="39.950000000000003" customHeight="1" x14ac:dyDescent="0.2">
      <c r="A7" s="128">
        <v>44069</v>
      </c>
      <c r="B7" s="131" t="s">
        <v>163</v>
      </c>
      <c r="C7" s="131">
        <v>1</v>
      </c>
      <c r="D7" s="133">
        <v>1726.92</v>
      </c>
    </row>
    <row r="8" spans="1:4" ht="39.950000000000003" customHeight="1" x14ac:dyDescent="0.2">
      <c r="A8" s="117">
        <v>44318</v>
      </c>
      <c r="B8" s="67" t="s">
        <v>164</v>
      </c>
      <c r="C8" s="89">
        <v>1</v>
      </c>
      <c r="D8" s="87">
        <v>3839.34</v>
      </c>
    </row>
    <row r="9" spans="1:4" ht="39.950000000000003" customHeight="1" x14ac:dyDescent="0.2">
      <c r="A9" s="117">
        <v>44318</v>
      </c>
      <c r="B9" s="67" t="s">
        <v>165</v>
      </c>
      <c r="C9" s="89">
        <v>1</v>
      </c>
      <c r="D9" s="87">
        <v>5180</v>
      </c>
    </row>
    <row r="10" spans="1:4" ht="32.25" customHeight="1" x14ac:dyDescent="0.2">
      <c r="A10" s="149" t="s">
        <v>7</v>
      </c>
      <c r="B10" s="150"/>
      <c r="C10" s="151"/>
      <c r="D10" s="134">
        <f>SUM(D5:D9)</f>
        <v>12965.26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budynki</vt:lpstr>
      <vt:lpstr>środki trwałe</vt:lpstr>
      <vt:lpstr>elektronika</vt:lpstr>
      <vt:lpstr>szkodowość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Angelika Łaszewska2</cp:lastModifiedBy>
  <cp:lastPrinted>2016-03-24T08:56:59Z</cp:lastPrinted>
  <dcterms:created xsi:type="dcterms:W3CDTF">2003-03-13T10:23:20Z</dcterms:created>
  <dcterms:modified xsi:type="dcterms:W3CDTF">2022-03-29T19:28:10Z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